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ТОГО ПО ПРОЕКТУ" sheetId="1" r:id="rId4"/>
    <sheet state="visible" name="Оборудование" sheetId="2" r:id="rId5"/>
    <sheet state="visible" name="Лицензии" sheetId="3" r:id="rId6"/>
    <sheet state="visible" name="Работы" sheetId="4" r:id="rId7"/>
    <sheet state="visible" name="План-график" sheetId="5" r:id="rId8"/>
    <sheet state="visible" name="Ставки" sheetId="6" r:id="rId9"/>
    <sheet state="hidden" name="КП" sheetId="7" r:id="rId10"/>
    <sheet state="hidden" name="Разбивка по операциям Бушнов" sheetId="8" r:id="rId11"/>
    <sheet state="hidden" name="Автоматизируемые операции МДЛП " sheetId="9" r:id="rId12"/>
  </sheets>
  <definedNames/>
  <calcPr/>
</workbook>
</file>

<file path=xl/sharedStrings.xml><?xml version="1.0" encoding="utf-8"?>
<sst xmlns="http://schemas.openxmlformats.org/spreadsheetml/2006/main" count="443" uniqueCount="235">
  <si>
    <t>Курс USD по ЦБ РФ:</t>
  </si>
  <si>
    <t>Курс EUR по ЦБ РФ:</t>
  </si>
  <si>
    <t>РАБОТЫ:</t>
  </si>
  <si>
    <t>ЛИЦЕНЗИИ:</t>
  </si>
  <si>
    <t>ОБОРУДОВАНИЕ:</t>
  </si>
  <si>
    <t>ТЕХНИЧЕСКАЯ ПОДДЕРЖКА:</t>
  </si>
  <si>
    <t xml:space="preserve">ИТОГО ПО ПРОЕКТУ: </t>
  </si>
  <si>
    <t>Артикул</t>
  </si>
  <si>
    <t>Наименование</t>
  </si>
  <si>
    <t>Кол-во</t>
  </si>
  <si>
    <t>Ед.</t>
  </si>
  <si>
    <t>Цена для заказчика, руб.</t>
  </si>
  <si>
    <t>НДС</t>
  </si>
  <si>
    <t>Стоимость для заказчика, руб.</t>
  </si>
  <si>
    <t>RFID терминал тбора данных</t>
  </si>
  <si>
    <t>Терминал сбора данных Urovo DT50D</t>
  </si>
  <si>
    <t>шт.</t>
  </si>
  <si>
    <t>RFID принтер</t>
  </si>
  <si>
    <t>Принтер RFID этикеток промышленный POSTEK TX3RM</t>
  </si>
  <si>
    <t>RFID метки</t>
  </si>
  <si>
    <t>RFID-метка на обычные поверхности в рулоне 1000 шт</t>
  </si>
  <si>
    <t>RFID-метка на металлические поверхности в рулоне 500 шт</t>
  </si>
  <si>
    <t>ИТОГО ОБОРУДОВАНИЕ</t>
  </si>
  <si>
    <t>Стоимость для заказчика,
 руб.</t>
  </si>
  <si>
    <t>Програмное обеспечение (лицензии)</t>
  </si>
  <si>
    <t>1C-ASSET-MANAGEMENT-RFID</t>
  </si>
  <si>
    <t>Клеверенс: Учет имущества, RFID (малоценка и ОС по RFID) / конфигурация «1С:Предприятия 8» / лицензия на 5 (пять) рабочих мест для 1С / возможность подключения терминала сбора данных / возможность подключения RFID-принтера / подписка на обновления на 1 (один) год.</t>
  </si>
  <si>
    <t>лиц.</t>
  </si>
  <si>
    <t>Без НДС</t>
  </si>
  <si>
    <t>1С-ASSET-MANAGEMENT-PC</t>
  </si>
  <si>
    <t>Клеверенс: Учет имущества, БАЗОВАЯ, РАСШИРЕННАЯ или RFID, дополнительное рабочее место для 1С / подписка на обновления на 1 (один) год.</t>
  </si>
  <si>
    <t>ASS15BRFID-KUI</t>
  </si>
  <si>
    <t>Клеверенс Учёт 15 с RFID для «Клеверенс: Учет имущества», для работы с основными средствами и материалами по штрихкодам и RFID-меткам / на выбор проводной или беспроводной обмен / есть ОНЛАЙН / доступные операции: маркировка, выдача и возврат, перемещение, инвентаризация, запись меток сотрудников, просмотр справочников / возможности: / изменение существующих операций / возможность добавлять свои операции / бессрочная лицензия на 1 (одно) моб. устройство, подписка на техническую поддержку и обновления на 1 (один) год</t>
  </si>
  <si>
    <t>WRL-ASSETS</t>
  </si>
  <si>
    <t>Клеверенс Wonderfid™ Label: Печать этикеток ИМУЩЕСТВА / лицензия на 1 (один) RFID-принтер / подписка на обновления на 1 (один) год.</t>
  </si>
  <si>
    <t>ИТОГО ЛИЦЕНЗИИ:</t>
  </si>
  <si>
    <t>Клеверенс: Учет Имущества
Идентификация объектов учета с помощью RFID технологии</t>
  </si>
  <si>
    <t>Обязательные работы</t>
  </si>
  <si>
    <t>№</t>
  </si>
  <si>
    <t>Описание работ</t>
  </si>
  <si>
    <t>Планируемые трудозатраты</t>
  </si>
  <si>
    <t>Стоимость работ, руб без НДС</t>
  </si>
  <si>
    <r>
      <rPr>
        <rFont val="Arial"/>
        <b/>
        <color rgb="FF000000"/>
        <sz val="12.0"/>
      </rPr>
      <t>Предпроектные исследования</t>
    </r>
    <r>
      <rPr>
        <rFont val="Arial"/>
        <color rgb="FF000000"/>
        <sz val="10.0"/>
      </rPr>
      <t xml:space="preserve"> 
Формирование и согласование с заказчиком детальных функциональных требований, сценариев работ и задействованных в проекте операций. Документальное оформление.</t>
    </r>
  </si>
  <si>
    <r>
      <rPr>
        <rFont val="Arial"/>
        <b/>
        <color theme="1"/>
        <sz val="12.0"/>
      </rPr>
      <t>Развертывание тестового и рабочего контуров решения</t>
    </r>
    <r>
      <rPr>
        <rFont val="Arial"/>
        <color theme="1"/>
        <sz val="10.0"/>
      </rPr>
      <t xml:space="preserve">
Развертывание и настройка базового набора из 2-х контуров типового решения Клеверенс: Учет имущества: тестовый (Q) и рабочий (P), включающих каждый минимальную комплектацию 1 сервер + 1 БД + 1 RFID ТСД + 1 RFID принтер. В каждом контуре:
- развертывание платформы Mobile SMARTS (далее MS) на 1 сервере
- установка компонентов конфигурации на MS сервере
- установка компонентов конфигурации на базе 1С
- установка клиента Mobile SMARTS на мобильные устройства (до 3-х ТСД), либо Win-клиента 
- настройка одного RFID принтера.</t>
    </r>
  </si>
  <si>
    <r>
      <rPr>
        <rFont val="Arial"/>
        <b/>
        <color theme="1"/>
        <sz val="12.0"/>
      </rPr>
      <t>Настройка и доработка операций по учету имущества</t>
    </r>
    <r>
      <rPr>
        <rFont val="Arial"/>
        <color theme="1"/>
        <sz val="10.0"/>
      </rPr>
      <t xml:space="preserve">
Настройка операций из типового набора Клеверенс: Учет имущества согласно функциональным требованиям:
- Логики функционирования
- Интерфейсной части
- Правил фиксации фактических данных в шапках и строках документов
- Настройка режимов функционирования операций
</t>
    </r>
  </si>
  <si>
    <r>
      <rPr>
        <rFont val="Arial"/>
        <b/>
        <color theme="1"/>
        <sz val="12.0"/>
      </rPr>
      <t>Загрузка справочников</t>
    </r>
    <r>
      <rPr>
        <rFont val="Arial"/>
        <color theme="1"/>
        <sz val="10.0"/>
      </rPr>
      <t xml:space="preserve">
 Первичная загрузка справочников из бухгалтерской программы, 
 Заполнение недостающих полей (Автоматически, групповой обработкой)
 Помощь в заведении начальных остатков
 Выгрузка Справочника Помещений
 Выгрузка Справочника Сотрудников
 Выгрузка начальных остатков ТМЦ по сотрудникам, местам хранения с инвентарными номерами/кодами, количеством и стоимостью</t>
    </r>
  </si>
  <si>
    <r>
      <rPr>
        <rFont val="Arial"/>
        <b/>
        <color theme="1"/>
        <sz val="12.0"/>
      </rPr>
      <t>Интеграция и настройка обмена данными с учетной системой заказчика</t>
    </r>
    <r>
      <rPr>
        <rFont val="Arial"/>
        <color theme="1"/>
        <sz val="10.0"/>
      </rPr>
      <t xml:space="preserve">
Настройка выгрузки данных справочников 
 - Справочники
 - Таблицы характеристик
 - Дополнительные реквизиты
 - Настройка бизнес процессов для загрузки/выгрузки документов. 
</t>
    </r>
    <r>
      <rPr>
        <rFont val="Arial"/>
        <b/>
        <color theme="4"/>
        <sz val="10.0"/>
      </rPr>
      <t>Создание новых операций, отсутствующих в базовом решении, не включено в текущее КП, но может быть рассмотренно дополнительно.</t>
    </r>
    <r>
      <rPr>
        <rFont val="Arial"/>
        <color theme="1"/>
        <sz val="10.0"/>
      </rPr>
      <t xml:space="preserve">
 </t>
    </r>
  </si>
  <si>
    <r>
      <rPr>
        <rFont val="Arial"/>
        <b/>
        <color theme="1"/>
        <sz val="12.0"/>
      </rPr>
      <t>Тестирование оборудования и RFID меток</t>
    </r>
    <r>
      <rPr>
        <rFont val="Arial"/>
        <color theme="1"/>
        <sz val="10.0"/>
      </rPr>
      <t xml:space="preserve">
Проверка работоспособности и совместимости оборудования и RFID меток
- RFID меток - до 6 моделей, 
- Мобильных RFID считывателей на базе ТСД - до 3 моделей,
- RFID принтеров - до 3-х моделей </t>
    </r>
  </si>
  <si>
    <r>
      <rPr>
        <rFont val="Arial"/>
        <b/>
        <color theme="1"/>
        <sz val="12.0"/>
      </rPr>
      <t xml:space="preserve">Тестирование программного решения. </t>
    </r>
    <r>
      <rPr>
        <rFont val="Arial"/>
        <color theme="1"/>
        <sz val="10.0"/>
      </rPr>
      <t xml:space="preserve">
Тестирование настроенной конфигурации решения на тестовом контуре, 
- проверка работоспособности операций,
- проверка работоспособности интеграции Mobile SMARTS &lt;-&gt; УС Заказчика
</t>
    </r>
  </si>
  <si>
    <r>
      <rPr>
        <rFont val="Arial"/>
        <b/>
        <color theme="1"/>
        <sz val="12.0"/>
      </rPr>
      <t xml:space="preserve">Промышленная эксплуатация. </t>
    </r>
    <r>
      <rPr>
        <rFont val="Arial"/>
        <color theme="1"/>
        <sz val="10.0"/>
      </rPr>
      <t xml:space="preserve">
Перенос настроенного решения из тестового контура на рабочий контур. Запуск решения в промышленную эксплуатацию. Присутствие специалиста Исполнителя на объекте Заказчика в день запуска в промышленную эксплуатацию в течение 4-х часов.</t>
    </r>
  </si>
  <si>
    <r>
      <rPr>
        <rFont val="Arial"/>
        <b/>
        <color theme="1"/>
        <sz val="12.0"/>
      </rPr>
      <t xml:space="preserve">Обучение пользователей. </t>
    </r>
    <r>
      <rPr>
        <rFont val="Arial"/>
        <color theme="1"/>
        <sz val="10.0"/>
      </rPr>
      <t xml:space="preserve">
Обучение группы пользователей или выделенного сотрудника Заказчика в удаленном онлайн режиме. 
Демонстрация полного цикла работы. Демонстрация обмена справочниками. Предоставление записи обучения Заказчику. 
</t>
    </r>
  </si>
  <si>
    <t>Итого по интеграции и внедрению:</t>
  </si>
  <si>
    <t xml:space="preserve">Примечание:  
стоимость услуг по проекту может быть увеличена в случае значительных изменений фактических требований в сравнении с согласованными на начальном эапе проекта.
Все работы проводятся Исполнителем в удаленном режиме.
</t>
  </si>
  <si>
    <t>Работы, выполняемые опционально</t>
  </si>
  <si>
    <t>Руководитель проекта / аналитик</t>
  </si>
  <si>
    <t>Team Lead / ведущий разработчик</t>
  </si>
  <si>
    <t>Инженер-программист</t>
  </si>
  <si>
    <t>Разработчик «1С:Предприятия»</t>
  </si>
  <si>
    <t>Специалист отдела тестирования/внедрения</t>
  </si>
  <si>
    <t>Специалист отдела эксплуатации</t>
  </si>
  <si>
    <r>
      <rPr>
        <rFont val="Arial"/>
        <b/>
        <color theme="1"/>
        <sz val="12.0"/>
      </rPr>
      <t>Проведение интеграционных работ для оборудования и RFID меток</t>
    </r>
    <r>
      <rPr>
        <rFont val="Arial"/>
        <color theme="1"/>
        <sz val="10.0"/>
      </rPr>
      <t xml:space="preserve">
Проведение работ по интеграции с Mobile SMARTS 1 выбранного RFID-принтера и 1 мобильного считывателя (</t>
    </r>
    <r>
      <rPr>
        <rFont val="Arial"/>
        <color rgb="FFFF0000"/>
        <sz val="10.0"/>
      </rPr>
      <t>в случае их отсутствия в списке поддерживаемого оборудования платформой Mobile SMARTS</t>
    </r>
    <r>
      <rPr>
        <rFont val="Arial"/>
        <color theme="1"/>
        <sz val="10.0"/>
      </rPr>
      <t xml:space="preserve">).
Проведение работ по интеграции до 3-х моделей RFID меток  </t>
    </r>
  </si>
  <si>
    <r>
      <rPr>
        <rFont val="Arial"/>
        <b/>
        <color theme="1"/>
        <sz val="12.0"/>
      </rPr>
      <t xml:space="preserve">Тиражирование решения на одном дополнительном подразделении заказчика </t>
    </r>
    <r>
      <rPr>
        <rFont val="Arial"/>
        <color theme="1"/>
        <sz val="10.0"/>
      </rPr>
      <t xml:space="preserve">
Выезд на объект заказчика, развертывание и настройка решения, подключение до 4-х рабочих мест пользователей к серверной части ПО. Проведение обучения персонала работе с решением.  Командировочные расходы не включены в КП и оплачиваются отдельно по факту предоставления отчета и подтверждающих документов Исполнителем.</t>
    </r>
  </si>
  <si>
    <r>
      <rPr>
        <rFont val="Arial"/>
        <b/>
        <color theme="1"/>
        <sz val="12.0"/>
      </rPr>
      <t xml:space="preserve">Проведение доработок / наращивание функциоанала
</t>
    </r>
    <r>
      <rPr>
        <rFont val="Arial"/>
        <color theme="1"/>
        <sz val="10.0"/>
      </rPr>
      <t xml:space="preserve">Проведение доработок решения на основании дополнительных функциональных требований заказчика </t>
    </r>
  </si>
  <si>
    <t>Индивидуальный
 расчет в зависимости от требований</t>
  </si>
  <si>
    <t>Рекомендованные работы / услуги</t>
  </si>
  <si>
    <t>Стоимость в мес.,
руб. без НДС</t>
  </si>
  <si>
    <t>Стоимость работ, 
руб. без НДС</t>
  </si>
  <si>
    <r>
      <rPr>
        <rFont val="Arial"/>
        <b/>
        <color theme="1"/>
        <sz val="12.0"/>
      </rPr>
      <t>Техническая поддержка работоспособности решения в течение первого года эксплуатации</t>
    </r>
    <r>
      <rPr>
        <rFont val="Arial"/>
        <color theme="1"/>
        <sz val="10.0"/>
      </rPr>
      <t xml:space="preserve">
Оказание помощи в решении инцидентов, услуги 3-линий поддержки, автоматическое эскалирование задач на разработчиков, при необходимости. Услуги оказываются в рабочее время по рабочим дням, с фиксированным SLA. 
Оказание консультаций в рамках поддержания работоспособности развернутого решения.
Подписание договора на оказание услуг по тех.поддержке для 1-ого года эксплуатации, далее по желанию.
</t>
    </r>
    <r>
      <rPr>
        <rFont val="Arial"/>
        <b/>
        <color rgb="FF1155CC"/>
        <sz val="10.0"/>
        <u/>
      </rPr>
      <t>"Пакет Расширенный"</t>
    </r>
  </si>
  <si>
    <t>План-график работ</t>
  </si>
  <si>
    <t>Рабочие недели</t>
  </si>
  <si>
    <t>Работы</t>
  </si>
  <si>
    <t>Mobile SMARTS. Клеверенс. Учет имущества.</t>
  </si>
  <si>
    <t>Внедрение решения</t>
  </si>
  <si>
    <t xml:space="preserve">Предпроектное исследование. </t>
  </si>
  <si>
    <t>Запуск в пром.эксплуатацию</t>
  </si>
  <si>
    <t>Развертывание тестового и рабочего контура решения</t>
  </si>
  <si>
    <t>Настройка и доработка операций Mobile SMARTS</t>
  </si>
  <si>
    <t>Настройка обмена данными</t>
  </si>
  <si>
    <t>Тестирование оборудования и RFID меток</t>
  </si>
  <si>
    <t>Проведение интеграционных работ для оборудования и RFID меток</t>
  </si>
  <si>
    <t xml:space="preserve">Тестирование программного решения. </t>
  </si>
  <si>
    <t xml:space="preserve">Обучение пользователей. </t>
  </si>
  <si>
    <t>Запуск в промышленную эксплуатацию</t>
  </si>
  <si>
    <t>Поддержка работоспособности решения</t>
  </si>
  <si>
    <t>Техническая поддержка решения в течение 1-го года эксплуатации</t>
  </si>
  <si>
    <t>Ставки специалистов</t>
  </si>
  <si>
    <t>Должность</t>
  </si>
  <si>
    <r>
      <rPr>
        <rFont val="Arial"/>
        <b/>
        <color theme="1"/>
        <sz val="10.0"/>
      </rPr>
      <t xml:space="preserve">Часовая ставка, руб. </t>
    </r>
    <r>
      <rPr>
        <rFont val="Arial"/>
        <b/>
        <color rgb="FFFF0000"/>
        <sz val="10.0"/>
      </rPr>
      <t>без НДС</t>
    </r>
  </si>
  <si>
    <t>Коммерческое предложение для компании Ивановская Фармацевтическая Фабрика на решение для автоматизации мониторинга движения лекарственных препаратов</t>
  </si>
  <si>
    <t>Компания Клеверенс</t>
  </si>
  <si>
    <t>www.cleverence.ru</t>
  </si>
  <si>
    <t>Курс USD</t>
  </si>
  <si>
    <t>66,75 ₽</t>
  </si>
  <si>
    <t>По всем вопросам обращаться:</t>
  </si>
  <si>
    <t>Рафиков Эдуард,
 erafikov@cleverence.ru, 
 +7 (495) 662-98-03 доб. 107
 +7 (999) 985-0400</t>
  </si>
  <si>
    <t>Розничная цена, руб</t>
  </si>
  <si>
    <t>Скидка</t>
  </si>
  <si>
    <t>Цена, 
 рубли</t>
  </si>
  <si>
    <t>Примечание</t>
  </si>
  <si>
    <t>Стоимость,
 рубли</t>
  </si>
  <si>
    <t>Програмное обеспечение для сериализаторов и ТСД (лицензии)</t>
  </si>
  <si>
    <t>WH15B-MDLP</t>
  </si>
  <si>
    <t>Mobile SMARTS: Склад 15 МДЛП, РАСШИРЕННЫЙ, под самостоятельную интеграцию всех операций, на выбор проводной или беспроводной обмен, есть ОНЛАЙН / адресное хранение / печать на мобильный принтер / возможность изменять существующие операции / возможность добавлять свои операции / бессрочная лицензия на 1 (одно) АРМ, подписка на обновления на 1 (один) год.</t>
  </si>
  <si>
    <t>16 049,00 ₽</t>
  </si>
  <si>
    <t>10 431,85 ₽</t>
  </si>
  <si>
    <t>125 182,20 ₽</t>
  </si>
  <si>
    <t>0,00 ₽</t>
  </si>
  <si>
    <t>Описание функционала - https://www.cleverence.ru/WH15/</t>
  </si>
  <si>
    <t>Оборудование</t>
  </si>
  <si>
    <t>DS5-40355</t>
  </si>
  <si>
    <t>Терминал сбора данных MobileBase DS5 / WLAN / 2048 RAM / 8192 ROM / цветной экран / цифровая клавиатура / 34 клавиши / имиджер (фотосканер) / 1D / 2D / Android 4.4 KitKat / Подставка и кабели / USB</t>
  </si>
  <si>
    <t>Оборуд.</t>
  </si>
  <si>
    <t>$ 1 050,00</t>
  </si>
  <si>
    <t>53 452,88 ₽</t>
  </si>
  <si>
    <t>160 358,65 ₽</t>
  </si>
  <si>
    <t>Услуги по доработке ПО</t>
  </si>
  <si>
    <r>
      <rPr>
        <rFont val="Arial"/>
        <b val="0"/>
        <color theme="1"/>
        <sz val="10.0"/>
      </rPr>
      <t xml:space="preserve">Этап I: Подготовительный
 </t>
    </r>
    <r>
      <rPr>
        <rFont val="Arial"/>
        <b val="0"/>
        <color theme="1"/>
        <sz val="9.0"/>
      </rPr>
      <t xml:space="preserve">Эти работы могут быть опущены, если ТЗ будет предоставляться Заказчиком и со стороны Заказчика будет выделен технический специалист, который будет оперативно отвечать на все возникающие по ходу разработки вопросы. </t>
    </r>
    <r>
      <rPr>
        <rFont val="Arial"/>
        <b val="0"/>
        <color rgb="FFFF0000"/>
        <sz val="9.0"/>
      </rPr>
      <t>Если необходимо разработка ТЗ в соответствии с ГОСТом, то количество часов (и соответственно стоимость) возрастет на 80</t>
    </r>
  </si>
  <si>
    <t>Цена, 
 в валюте</t>
  </si>
  <si>
    <t>- // -</t>
  </si>
  <si>
    <t>Предпроектные исследования (проезд не включен)</t>
  </si>
  <si>
    <t>часов</t>
  </si>
  <si>
    <t>3 000,00 ₽</t>
  </si>
  <si>
    <t>48 000,00 ₽</t>
  </si>
  <si>
    <t>Обработка сведений Заказчика, системный анализ</t>
  </si>
  <si>
    <t>72 000,00 ₽</t>
  </si>
  <si>
    <t>Написание и согласование функциональных требований</t>
  </si>
  <si>
    <t>120 000,00 ₽</t>
  </si>
  <si>
    <t>240 000,00 ₽</t>
  </si>
  <si>
    <t>Этап II: Доработка ПО</t>
  </si>
  <si>
    <r>
      <rPr>
        <rFont val="Arial"/>
        <b val="0"/>
        <color theme="1"/>
        <sz val="10.0"/>
      </rPr>
      <t xml:space="preserve">PM ЗАКАЗ. </t>
    </r>
    <r>
      <rPr>
        <rFont val="Arial"/>
        <b val="0"/>
        <color theme="1"/>
        <sz val="10.0"/>
      </rPr>
      <t>Оформление заказов СУЗ. Рабочее место с программным обеспечением для генерирования кодов необходимых для сериализации лекарственных препаратов</t>
    </r>
  </si>
  <si>
    <t>2 620,00 ₽</t>
  </si>
  <si>
    <t>335 360,00 ₽</t>
  </si>
  <si>
    <r>
      <rPr>
        <rFont val="Arial"/>
        <b val="0"/>
        <color theme="1"/>
        <sz val="10.0"/>
      </rPr>
      <t xml:space="preserve">РМ МППСЭ. </t>
    </r>
    <r>
      <rPr>
        <rFont val="Arial"/>
        <b val="0"/>
        <color theme="1"/>
        <sz val="10.0"/>
      </rPr>
      <t>Печать на самоклейке. Маркиратор перемотчик для печати на самоклеящихся этикетках</t>
    </r>
  </si>
  <si>
    <t>2 750,00 ₽</t>
  </si>
  <si>
    <t>1 171 500,00 ₽</t>
  </si>
  <si>
    <r>
      <rPr>
        <rFont val="Arial"/>
        <b val="0"/>
        <color theme="1"/>
        <sz val="10.0"/>
      </rPr>
      <t xml:space="preserve">РМ МППСВП. </t>
    </r>
    <r>
      <rPr>
        <rFont val="Arial"/>
        <b val="0"/>
        <color theme="1"/>
        <sz val="10.0"/>
      </rPr>
      <t>Печать на вторичной упаковке. Маркератор пролистыватель для печати на сложенных вторичных пачках</t>
    </r>
  </si>
  <si>
    <t>2 960,00 ₽</t>
  </si>
  <si>
    <t>1 438 560,00 ₽</t>
  </si>
  <si>
    <r>
      <rPr>
        <rFont val="Arial"/>
        <b val="0"/>
        <color theme="1"/>
        <sz val="10.0"/>
      </rPr>
      <t xml:space="preserve">РМ АГР СТОЛ. </t>
    </r>
    <r>
      <rPr>
        <rFont val="Arial"/>
        <b val="0"/>
        <color theme="1"/>
        <sz val="10.0"/>
      </rPr>
      <t>Ручная агрегация на столе. РМ агрегации в короба</t>
    </r>
  </si>
  <si>
    <t>2 730,00 ₽</t>
  </si>
  <si>
    <t>622 440,00 ₽</t>
  </si>
  <si>
    <r>
      <rPr>
        <rFont val="Arial"/>
        <b val="0"/>
        <color theme="1"/>
        <sz val="10.0"/>
      </rPr>
      <t xml:space="preserve">РМ КК ТСД. </t>
    </r>
    <r>
      <rPr>
        <rFont val="Arial"/>
        <b val="0"/>
        <color theme="1"/>
        <sz val="10.0"/>
      </rPr>
      <t>Рабочее место отдела контроля качества</t>
    </r>
  </si>
  <si>
    <t>2 700,00 ₽</t>
  </si>
  <si>
    <t>437 400,00 ₽</t>
  </si>
  <si>
    <r>
      <rPr>
        <rFont val="Arial"/>
        <b val="0"/>
        <color theme="1"/>
        <sz val="10.0"/>
      </rPr>
      <t xml:space="preserve">АГРЕГАЦИЯ НА ТСД. </t>
    </r>
    <r>
      <rPr>
        <rFont val="Arial"/>
        <b val="0"/>
        <color theme="1"/>
        <sz val="10.0"/>
      </rPr>
      <t>Складские операции на ТСД</t>
    </r>
  </si>
  <si>
    <t>2 600,00 ₽</t>
  </si>
  <si>
    <t>504 400,00 ₽</t>
  </si>
  <si>
    <t>Интеграция систем</t>
  </si>
  <si>
    <t>3 300,00 ₽</t>
  </si>
  <si>
    <t>1 095 600,00 ₽</t>
  </si>
  <si>
    <t>5 605 260,00 ₽</t>
  </si>
  <si>
    <t>Примерный срок выполнения всего объема работ - 3 месяца</t>
  </si>
  <si>
    <t>ИТОГО услуги по доработке ПО:</t>
  </si>
  <si>
    <t>5 845 260,00 ₽</t>
  </si>
  <si>
    <t>ИТОГО по проекту:</t>
  </si>
  <si>
    <t>6 159 665,41 ₽</t>
  </si>
  <si>
    <t>Рекомендуемые работы и услуги</t>
  </si>
  <si>
    <t>Услуги технического сопровождения</t>
  </si>
  <si>
    <t>Техническое сопровождение (3-я линия)</t>
  </si>
  <si>
    <t>месяцев</t>
  </si>
  <si>
    <t>40 000,00 ₽</t>
  </si>
  <si>
    <t>480 000,00 ₽</t>
  </si>
  <si>
    <t>От:</t>
  </si>
  <si>
    <t>Услуги обучения и подготовки к эксплуатации</t>
  </si>
  <si>
    <t>Обучение системных администраторов (до 3 человек)</t>
  </si>
  <si>
    <t>2 500,00 ₽</t>
  </si>
  <si>
    <t>60 000,00 ₽</t>
  </si>
  <si>
    <t>Обучение группы опытных пользователей (1 группа до 5 человек)</t>
  </si>
  <si>
    <t>Обучение основам программирования на платформе Mobile SMARTS (до 3 человек)</t>
  </si>
  <si>
    <t>Расширенное обучение программированию на платформе Mobile SMARTS (до 3 человек)</t>
  </si>
  <si>
    <t>№ п/п</t>
  </si>
  <si>
    <t>№ сценария</t>
  </si>
  <si>
    <t>Название операции</t>
  </si>
  <si>
    <t>Схема</t>
  </si>
  <si>
    <t>Операция</t>
  </si>
  <si>
    <t>На что похоже</t>
  </si>
  <si>
    <t>Критерии проверки</t>
  </si>
  <si>
    <t>Время</t>
  </si>
  <si>
    <t>7.</t>
  </si>
  <si>
    <t>Приёмка ЛП</t>
  </si>
  <si>
    <t>«Приёмка»</t>
  </si>
  <si>
    <t>- Срок годности
- Проверка по номенклатуре
- Контроль остатков
- Контроль коробок (кол-во, пересорт, КИЗы)
- Проверка КИЗ
- Контроль легальности марки</t>
  </si>
  <si>
    <t>6.</t>
  </si>
  <si>
    <t>Повторный ввод ЛП в оборот</t>
  </si>
  <si>
    <t>Инвентаризация по заданию</t>
  </si>
  <si>
    <t>- Контроль количества
- Проверка серии
- Контроль КИЗ</t>
  </si>
  <si>
    <t>9.</t>
  </si>
  <si>
    <t>Внутреннее перемещение ЛП</t>
  </si>
  <si>
    <t>«Перемещение по факту/по заданию»</t>
  </si>
  <si>
    <t>- Товар не просрочен
- Контроль контрагентов
- Контроль ячеек
- Контроль остатков</t>
  </si>
  <si>
    <t>12.</t>
  </si>
  <si>
    <t>Агрегирование до транспортной упаковки</t>
  </si>
  <si>
    <t>911
915</t>
  </si>
  <si>
    <t>«Агрегация»
(бутылки в коробки)
(коробки в паллеты)</t>
  </si>
  <si>
    <t>- Срок годности
- Проверка по номенклатуре
- Контроль остатков
- Контроль коробок (кол-во, КИЗы)</t>
  </si>
  <si>
    <t>«Агрегация»</t>
  </si>
  <si>
    <t>13.</t>
  </si>
  <si>
    <t>Включение ЛП в упаковку</t>
  </si>
  <si>
    <t>«Агрегация»
(доупаковка - по заданию)</t>
  </si>
  <si>
    <t>- Срок годности
- Проверка по номенклатуре
- Контроль остатков
- Контроль коробок (кол-во, КИЗы)
- Контроль КИЗ</t>
  </si>
  <si>
    <t>14.</t>
  </si>
  <si>
    <t>Изъятие ЛП из упаковок</t>
  </si>
  <si>
    <t>«Разукомплектация»
(частичная - по заданию)</t>
  </si>
  <si>
    <t>- Контроль остатков
- Проверка по номенклатуре
- Проверка серии
- Контроль транспортной упаковки
- Контроль по SSCC</t>
  </si>
  <si>
    <t>15.</t>
  </si>
  <si>
    <t>Расформирование транспортной упаковки</t>
  </si>
  <si>
    <t>«Разукомплектация»
(полная - по заданию)</t>
  </si>
  <si>
    <t>- Контроль по SSCC</t>
  </si>
  <si>
    <t>18.</t>
  </si>
  <si>
    <t>-</t>
  </si>
  <si>
    <t>Курьер</t>
  </si>
  <si>
    <t>?</t>
  </si>
  <si>
    <t>19.</t>
  </si>
  <si>
    <t>Передача ЛП на уничтожение</t>
  </si>
  <si>
    <t>«Отгрузка по заданию/по факту»</t>
  </si>
  <si>
    <t>- Контроль КИЗ</t>
  </si>
  <si>
    <t>20.</t>
  </si>
  <si>
    <t>Вывод ЛП из оборота</t>
  </si>
  <si>
    <t>21.</t>
  </si>
  <si>
    <t>Учётная система</t>
  </si>
  <si>
    <t>22.</t>
  </si>
  <si>
    <t>Обьемы приходящего товара в коробках</t>
  </si>
  <si>
    <t>Название сценария</t>
  </si>
  <si>
    <t>ТСД</t>
  </si>
  <si>
    <t>5.</t>
  </si>
  <si>
    <t>2/2?</t>
  </si>
  <si>
    <r>
      <rPr>
        <rFont val="Arial"/>
        <color theme="1"/>
        <sz val="10.0"/>
      </rPr>
      <t xml:space="preserve">381(?)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</si>
  <si>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</si>
  <si>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
«Приёмка»</t>
  </si>
  <si>
    <t>- Срок годности
- Проверка по номенклатуре
- Контроль остатков
- Контроль коробок (кол-во, пересорт, КИЗы)
- Проверка КИЗ</t>
  </si>
  <si>
    <r>
      <rPr>
        <rFont val="Arial"/>
        <color theme="1"/>
        <sz val="10.0"/>
      </rPr>
      <t xml:space="preserve">415
</t>
    </r>
    <r>
      <rPr>
        <rFont val="Arial"/>
        <b/>
        <color rgb="FF0000FF"/>
        <sz val="10.0"/>
      </rPr>
      <t>701</t>
    </r>
  </si>
  <si>
    <r>
      <rPr>
        <rFont val="Arial"/>
        <color theme="1"/>
        <sz val="10.0"/>
      </rPr>
      <t xml:space="preserve">Отгрузка ЛП
</t>
    </r>
    <r>
      <rPr>
        <rFont val="Arial"/>
        <b/>
        <color rgb="FF0000FF"/>
        <sz val="10.0"/>
      </rPr>
      <t>Приёмка ЛП</t>
    </r>
  </si>
  <si>
    <t>«Отгрузка» «Приёмка»</t>
  </si>
  <si>
    <t>1/1?</t>
  </si>
  <si>
    <t>- Контроль остатков
- Проверка по номенклатуре
- Проверка серии
- Контроль транспортной упаковки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</si>
</sst>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[$ ₽]"/>
    <numFmt numFmtId="165" formatCode="#,##0.00\ &quot;₽&quot;"/>
    <numFmt numFmtId="166" formatCode="d/m"/>
  </numFmts>
  <fonts count="45">
    <font>
      <sz val="10.0"/>
      <color rgb="FF000000"/>
      <name val="Calibri"/>
      <scheme val="minor"/>
    </font>
    <font>
      <b/>
      <sz val="14.0"/>
      <color theme="1"/>
      <name val="Calibri"/>
    </font>
    <font>
      <b/>
      <sz val="12.0"/>
      <color theme="1"/>
      <name val="Arial"/>
    </font>
    <font>
      <b/>
      <sz val="18.0"/>
      <color theme="1"/>
      <name val="Arial"/>
    </font>
    <font>
      <b/>
      <sz val="18.0"/>
      <color theme="1"/>
      <name val="Calibri"/>
    </font>
    <font>
      <b/>
      <sz val="10.0"/>
      <color theme="1"/>
      <name val="Calibri"/>
    </font>
    <font>
      <b/>
      <sz val="12.0"/>
      <color rgb="FFFF0000"/>
      <name val="Calibri"/>
    </font>
    <font>
      <b/>
      <sz val="12.0"/>
      <color rgb="FF000000"/>
      <name val="Calibri"/>
    </font>
    <font>
      <b/>
      <sz val="12.0"/>
      <color theme="1"/>
      <name val="Calibri"/>
    </font>
    <font/>
    <font>
      <sz val="10.0"/>
      <color theme="1"/>
      <name val="Calibri"/>
    </font>
    <font>
      <sz val="12.0"/>
      <color rgb="FF000000"/>
      <name val="Calibri"/>
    </font>
    <font>
      <b/>
      <sz val="14.0"/>
      <color rgb="FF000000"/>
      <name val="Calibri"/>
    </font>
    <font>
      <sz val="12.0"/>
      <color theme="1"/>
      <name val="Calibri"/>
    </font>
    <font>
      <sz val="10.0"/>
      <color theme="1"/>
      <name val="Arial"/>
    </font>
    <font>
      <sz val="10.0"/>
      <color rgb="FF000000"/>
      <name val="Arial"/>
    </font>
    <font>
      <b/>
      <sz val="10.0"/>
      <color rgb="FF000000"/>
      <name val="Arial"/>
    </font>
    <font>
      <b/>
      <sz val="16.0"/>
      <color rgb="FF000000"/>
      <name val="Arial"/>
    </font>
    <font>
      <b/>
      <sz val="9.0"/>
      <color rgb="FF000000"/>
      <name val="Arial"/>
    </font>
    <font>
      <b/>
      <sz val="10.0"/>
      <color theme="1"/>
      <name val="Arial"/>
    </font>
    <font>
      <b/>
      <color theme="1"/>
      <name val="Arial"/>
    </font>
    <font>
      <color theme="1"/>
      <name val="Arial"/>
    </font>
    <font>
      <u/>
      <sz val="10.0"/>
      <color theme="1"/>
      <name val="Arial"/>
    </font>
    <font>
      <sz val="20.0"/>
      <color rgb="FF000000"/>
      <name val="Arial"/>
    </font>
    <font>
      <b/>
      <sz val="14.0"/>
      <color theme="1"/>
      <name val="Arial"/>
    </font>
    <font>
      <sz val="24.0"/>
      <color theme="1"/>
      <name val="Calibri"/>
    </font>
    <font>
      <b/>
      <sz val="12.0"/>
      <color rgb="FF000000"/>
      <name val="Arial"/>
    </font>
    <font>
      <sz val="11.0"/>
      <color rgb="FF000000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FFFF00"/>
      <name val="Calibri"/>
    </font>
    <font>
      <sz val="11.0"/>
      <color rgb="FF000000"/>
      <name val="Arial"/>
    </font>
    <font>
      <b/>
      <sz val="11.0"/>
      <color rgb="FF002060"/>
      <name val="Calibri"/>
    </font>
    <font>
      <b/>
      <sz val="14.0"/>
      <color rgb="FFFF0000"/>
      <name val="Calibri"/>
    </font>
    <font>
      <sz val="11.0"/>
      <color theme="1"/>
      <name val="Calibri"/>
    </font>
    <font>
      <b/>
      <sz val="9.0"/>
      <color rgb="FF000000"/>
      <name val="Calibri"/>
    </font>
    <font>
      <b/>
      <sz val="16.0"/>
      <color theme="1"/>
      <name val="Calibri"/>
    </font>
    <font>
      <sz val="9.0"/>
      <color rgb="FF000000"/>
      <name val="Calibri"/>
    </font>
    <font>
      <sz val="9.0"/>
      <color theme="1"/>
      <name val="Calibri"/>
    </font>
    <font>
      <sz val="10.0"/>
      <color rgb="FF000000"/>
      <name val="Calibri"/>
    </font>
    <font>
      <b/>
      <sz val="9.0"/>
      <color rgb="FFFF0000"/>
      <name val="Calibri"/>
    </font>
    <font>
      <b/>
      <sz val="9.0"/>
      <color theme="1"/>
      <name val="Calibri"/>
    </font>
    <font>
      <b/>
      <sz val="16.0"/>
      <color rgb="FFFF0000"/>
      <name val="Calibri"/>
    </font>
    <font>
      <u/>
      <sz val="10.0"/>
      <color rgb="FF0000FF"/>
      <name val="Arial"/>
    </font>
    <font>
      <u/>
      <sz val="10.0"/>
      <color rgb="FF0000FF"/>
      <name val="Arial"/>
    </font>
  </fonts>
  <fills count="27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CECEC"/>
        <bgColor rgb="FFECECEC"/>
      </patternFill>
    </fill>
    <fill>
      <patternFill patternType="solid">
        <fgColor rgb="FFC5E0B3"/>
        <bgColor rgb="FFC5E0B3"/>
      </patternFill>
    </fill>
    <fill>
      <patternFill patternType="solid">
        <fgColor rgb="FFB7DEE8"/>
        <bgColor rgb="FFB7DEE8"/>
      </patternFill>
    </fill>
    <fill>
      <patternFill patternType="solid">
        <fgColor rgb="FFFBE4D5"/>
        <bgColor rgb="FFFBE4D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FC5E8"/>
        <bgColor rgb="FF9FC5E8"/>
      </patternFill>
    </fill>
    <fill>
      <patternFill patternType="solid">
        <fgColor rgb="FFFFC000"/>
        <bgColor rgb="FFFFC000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C5D9F1"/>
        <bgColor rgb="FFC5D9F1"/>
      </patternFill>
    </fill>
    <fill>
      <patternFill patternType="solid">
        <fgColor rgb="FFC4BD97"/>
        <bgColor rgb="FFC4BD97"/>
      </patternFill>
    </fill>
    <fill>
      <patternFill patternType="solid">
        <fgColor rgb="FFDCE6F1"/>
        <bgColor rgb="FFDCE6F1"/>
      </patternFill>
    </fill>
    <fill>
      <patternFill patternType="solid">
        <fgColor rgb="FFCCC0DA"/>
        <bgColor rgb="FFCCC0DA"/>
      </patternFill>
    </fill>
    <fill>
      <patternFill patternType="solid">
        <fgColor rgb="FFD9EAD3"/>
        <bgColor rgb="FFD9EAD3"/>
      </patternFill>
    </fill>
  </fills>
  <borders count="45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top/>
      <bottom/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  <border>
      <top style="thin">
        <color rgb="FF000000"/>
      </top>
    </border>
    <border>
      <left/>
      <top/>
    </border>
    <border>
      <top/>
    </border>
    <border>
      <right/>
      <top/>
    </border>
    <border>
      <left/>
      <right/>
      <top/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bottom style="thin">
        <color rgb="FF000000"/>
      </bottom>
    </border>
  </borders>
  <cellStyleXfs count="1">
    <xf borderId="0" fillId="0" fontId="0" numFmtId="0" applyAlignment="1" applyFont="1"/>
  </cellStyleXfs>
  <cellXfs count="2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left" readingOrder="0"/>
    </xf>
    <xf borderId="2" fillId="0" fontId="2" numFmtId="0" xfId="0" applyAlignment="1" applyBorder="1" applyFont="1">
      <alignment horizontal="right" shrinkToFit="0" wrapText="1"/>
    </xf>
    <xf borderId="3" fillId="0" fontId="1" numFmtId="164" xfId="0" applyBorder="1" applyFont="1" applyNumberFormat="1"/>
    <xf borderId="2" fillId="0" fontId="2" numFmtId="0" xfId="0" applyAlignment="1" applyBorder="1" applyFont="1">
      <alignment horizontal="right" readingOrder="0" shrinkToFit="0" wrapText="1"/>
    </xf>
    <xf borderId="2" fillId="3" fontId="3" numFmtId="0" xfId="0" applyAlignment="1" applyBorder="1" applyFill="1" applyFont="1">
      <alignment horizontal="right" readingOrder="0" shrinkToFit="0" wrapText="1"/>
    </xf>
    <xf borderId="3" fillId="3" fontId="4" numFmtId="164" xfId="0" applyBorder="1" applyFont="1" applyNumberFormat="1"/>
    <xf borderId="0" fillId="0" fontId="5" numFmtId="0" xfId="0" applyFont="1"/>
    <xf borderId="0" fillId="0" fontId="6" numFmtId="164" xfId="0" applyAlignment="1" applyFont="1" applyNumberFormat="1">
      <alignment horizontal="center"/>
    </xf>
    <xf borderId="3" fillId="0" fontId="7" numFmtId="0" xfId="0" applyAlignment="1" applyBorder="1" applyFont="1">
      <alignment horizontal="center" shrinkToFit="0" vertical="center" wrapText="1"/>
    </xf>
    <xf borderId="3" fillId="0" fontId="7" numFmtId="164" xfId="0" applyAlignment="1" applyBorder="1" applyFont="1" applyNumberFormat="1">
      <alignment horizontal="center" readingOrder="0" shrinkToFit="0" vertical="center" wrapText="1"/>
    </xf>
    <xf borderId="2" fillId="4" fontId="8" numFmtId="0" xfId="0" applyAlignment="1" applyBorder="1" applyFill="1" applyFont="1">
      <alignment horizontal="center" vertical="center"/>
    </xf>
    <xf borderId="4" fillId="0" fontId="9" numFmtId="0" xfId="0" applyBorder="1" applyFont="1"/>
    <xf borderId="5" fillId="0" fontId="9" numFmtId="0" xfId="0" applyBorder="1" applyFont="1"/>
    <xf borderId="6" fillId="0" fontId="10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left" readingOrder="0" shrinkToFit="0" vertical="center" wrapText="1"/>
    </xf>
    <xf borderId="6" fillId="0" fontId="11" numFmtId="0" xfId="0" applyAlignment="1" applyBorder="1" applyFont="1">
      <alignment horizontal="center" readingOrder="0" vertical="center"/>
    </xf>
    <xf borderId="6" fillId="0" fontId="10" numFmtId="0" xfId="0" applyAlignment="1" applyBorder="1" applyFont="1">
      <alignment horizontal="center" vertical="center"/>
    </xf>
    <xf borderId="6" fillId="0" fontId="7" numFmtId="164" xfId="0" applyAlignment="1" applyBorder="1" applyFont="1" applyNumberFormat="1">
      <alignment horizontal="center" readingOrder="0" vertical="center"/>
    </xf>
    <xf borderId="6" fillId="0" fontId="10" numFmtId="9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2" fillId="4" fontId="8" numFmtId="0" xfId="0" applyAlignment="1" applyBorder="1" applyFont="1">
      <alignment horizontal="center" readingOrder="0" vertical="center"/>
    </xf>
    <xf borderId="2" fillId="5" fontId="12" numFmtId="0" xfId="0" applyAlignment="1" applyBorder="1" applyFill="1" applyFont="1">
      <alignment horizontal="right" readingOrder="0" vertical="center"/>
    </xf>
    <xf borderId="3" fillId="5" fontId="7" numFmtId="164" xfId="0" applyAlignment="1" applyBorder="1" applyFont="1" applyNumberFormat="1">
      <alignment horizontal="center" vertical="center"/>
    </xf>
    <xf borderId="0" fillId="0" fontId="13" numFmtId="0" xfId="0" applyFont="1"/>
    <xf borderId="6" fillId="0" fontId="12" numFmtId="0" xfId="0" applyAlignment="1" applyBorder="1" applyFont="1">
      <alignment horizontal="center" shrinkToFit="0" vertical="center" wrapText="1"/>
    </xf>
    <xf borderId="6" fillId="0" fontId="12" numFmtId="164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2" fillId="6" fontId="1" numFmtId="0" xfId="0" applyAlignment="1" applyBorder="1" applyFill="1" applyFont="1">
      <alignment horizontal="center" readingOrder="0" shrinkToFit="0" vertical="center" wrapText="1"/>
    </xf>
    <xf borderId="3" fillId="0" fontId="7" numFmtId="164" xfId="0" applyAlignment="1" applyBorder="1" applyFont="1" applyNumberFormat="1">
      <alignment vertical="center"/>
    </xf>
    <xf borderId="2" fillId="5" fontId="4" numFmtId="0" xfId="0" applyAlignment="1" applyBorder="1" applyFont="1">
      <alignment horizontal="right" vertical="center"/>
    </xf>
    <xf borderId="3" fillId="5" fontId="4" numFmtId="164" xfId="0" applyAlignment="1" applyBorder="1" applyFont="1" applyNumberForma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shrinkToFit="0" wrapText="1"/>
    </xf>
    <xf borderId="0" fillId="0" fontId="10" numFmtId="164" xfId="0" applyAlignment="1" applyFont="1" applyNumberFormat="1">
      <alignment horizontal="center"/>
    </xf>
    <xf borderId="0" fillId="0" fontId="10" numFmtId="164" xfId="0" applyFont="1" applyNumberFormat="1"/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0" fillId="0" fontId="16" numFmtId="14" xfId="0" applyAlignment="1" applyFont="1" applyNumberFormat="1">
      <alignment horizontal="left" shrinkToFit="0" vertical="top" wrapText="1"/>
    </xf>
    <xf borderId="8" fillId="0" fontId="17" numFmtId="0" xfId="0" applyAlignment="1" applyBorder="1" applyFont="1">
      <alignment horizontal="center" shrinkToFit="0" vertical="top" wrapText="1"/>
    </xf>
    <xf borderId="8" fillId="0" fontId="9" numFmtId="0" xfId="0" applyBorder="1" applyFont="1"/>
    <xf borderId="2" fillId="7" fontId="17" numFmtId="0" xfId="0" applyAlignment="1" applyBorder="1" applyFill="1" applyFont="1">
      <alignment horizontal="center" shrinkToFit="0" vertical="center" wrapText="1"/>
    </xf>
    <xf borderId="6" fillId="8" fontId="16" numFmtId="0" xfId="0" applyAlignment="1" applyBorder="1" applyFill="1" applyFont="1">
      <alignment horizontal="center" shrinkToFit="0" vertical="center" wrapText="1"/>
    </xf>
    <xf borderId="2" fillId="8" fontId="1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shrinkToFit="0" vertical="center" wrapText="1"/>
    </xf>
    <xf borderId="9" fillId="0" fontId="9" numFmtId="0" xfId="0" applyBorder="1" applyFont="1"/>
    <xf borderId="3" fillId="8" fontId="18" numFmtId="0" xfId="0" applyAlignment="1" applyBorder="1" applyFont="1">
      <alignment horizontal="center" shrinkToFit="0" vertical="center" wrapText="1"/>
    </xf>
    <xf borderId="3" fillId="0" fontId="14" numFmtId="0" xfId="0" applyAlignment="1" applyBorder="1" applyFont="1">
      <alignment horizontal="center" shrinkToFit="0" vertical="center" wrapText="1"/>
    </xf>
    <xf borderId="3" fillId="9" fontId="15" numFmtId="0" xfId="0" applyAlignment="1" applyBorder="1" applyFill="1" applyFont="1">
      <alignment horizontal="left" shrinkToFit="0" vertical="top" wrapText="1"/>
    </xf>
    <xf borderId="3" fillId="0" fontId="19" numFmtId="0" xfId="0" applyAlignment="1" applyBorder="1" applyFont="1">
      <alignment horizontal="center" readingOrder="0" shrinkToFit="0" vertical="center" wrapText="1"/>
    </xf>
    <xf borderId="3" fillId="0" fontId="19" numFmtId="0" xfId="0" applyAlignment="1" applyBorder="1" applyFont="1">
      <alignment horizontal="center" shrinkToFit="0" vertical="center" wrapText="1"/>
    </xf>
    <xf borderId="3" fillId="0" fontId="19" numFmtId="1" xfId="0" applyAlignment="1" applyBorder="1" applyFont="1" applyNumberFormat="1">
      <alignment horizontal="center" shrinkToFit="0" vertical="center" wrapText="1"/>
    </xf>
    <xf borderId="3" fillId="0" fontId="14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0" fillId="0" fontId="15" numFmtId="0" xfId="0" applyAlignment="1" applyFont="1">
      <alignment horizontal="left" shrinkToFit="0" vertical="center" wrapText="1"/>
    </xf>
    <xf borderId="3" fillId="9" fontId="14" numFmtId="0" xfId="0" applyAlignment="1" applyBorder="1" applyFont="1">
      <alignment horizontal="left" readingOrder="0" shrinkToFit="0" vertical="top" wrapText="1"/>
    </xf>
    <xf borderId="3" fillId="9" fontId="14" numFmtId="0" xfId="0" applyAlignment="1" applyBorder="1" applyFont="1">
      <alignment horizontal="left" shrinkToFit="0" vertical="top" wrapText="1"/>
    </xf>
    <xf borderId="5" fillId="0" fontId="20" numFmtId="0" xfId="0" applyAlignment="1" applyBorder="1" applyFont="1">
      <alignment horizontal="center" readingOrder="0" vertical="center"/>
    </xf>
    <xf borderId="5" fillId="0" fontId="20" numFmtId="0" xfId="0" applyAlignment="1" applyBorder="1" applyFont="1">
      <alignment horizontal="center" vertical="center"/>
    </xf>
    <xf borderId="5" fillId="0" fontId="20" numFmtId="0" xfId="0" applyAlignment="1" applyBorder="1" applyFont="1">
      <alignment horizontal="center" vertical="center"/>
    </xf>
    <xf borderId="5" fillId="0" fontId="21" numFmtId="164" xfId="0" applyAlignment="1" applyBorder="1" applyFont="1" applyNumberFormat="1">
      <alignment horizontal="center" shrinkToFit="0" vertical="center" wrapText="1"/>
    </xf>
    <xf borderId="3" fillId="8" fontId="14" numFmtId="0" xfId="0" applyAlignment="1" applyBorder="1" applyFont="1">
      <alignment horizontal="center" shrinkToFit="0" vertical="center" wrapText="1"/>
    </xf>
    <xf borderId="3" fillId="8" fontId="2" numFmtId="0" xfId="0" applyAlignment="1" applyBorder="1" applyFont="1">
      <alignment horizontal="right" shrinkToFit="0" vertical="center" wrapText="1"/>
    </xf>
    <xf borderId="3" fillId="8" fontId="19" numFmtId="0" xfId="0" applyAlignment="1" applyBorder="1" applyFont="1">
      <alignment horizontal="center" shrinkToFit="0" vertical="center" wrapText="1"/>
    </xf>
    <xf borderId="3" fillId="8" fontId="19" numFmtId="1" xfId="0" applyAlignment="1" applyBorder="1" applyFont="1" applyNumberFormat="1">
      <alignment horizontal="center" shrinkToFit="0" vertical="center" wrapText="1"/>
    </xf>
    <xf borderId="3" fillId="8" fontId="2" numFmtId="164" xfId="0" applyAlignment="1" applyBorder="1" applyFont="1" applyNumberFormat="1">
      <alignment horizontal="center" shrinkToFit="0" vertical="center" wrapText="1"/>
    </xf>
    <xf borderId="2" fillId="10" fontId="17" numFmtId="0" xfId="0" applyAlignment="1" applyBorder="1" applyFill="1" applyFont="1">
      <alignment horizontal="center" shrinkToFit="0" vertical="center" wrapText="1"/>
    </xf>
    <xf borderId="3" fillId="0" fontId="14" numFmtId="0" xfId="0" applyAlignment="1" applyBorder="1" applyFont="1">
      <alignment horizontal="left" readingOrder="0" shrinkToFit="0" vertical="top" wrapText="1"/>
    </xf>
    <xf borderId="0" fillId="0" fontId="10" numFmtId="0" xfId="0" applyAlignment="1" applyFont="1">
      <alignment horizontal="center" shrinkToFit="0" vertical="center" wrapText="1"/>
    </xf>
    <xf borderId="2" fillId="9" fontId="14" numFmtId="0" xfId="0" applyAlignment="1" applyBorder="1" applyFont="1">
      <alignment horizontal="left" shrinkToFit="0" vertical="top" wrapText="1"/>
    </xf>
    <xf borderId="2" fillId="11" fontId="17" numFmtId="0" xfId="0" applyAlignment="1" applyBorder="1" applyFill="1" applyFont="1">
      <alignment horizontal="center" shrinkToFit="0" vertical="center" wrapText="1"/>
    </xf>
    <xf borderId="10" fillId="8" fontId="16" numFmtId="0" xfId="0" applyAlignment="1" applyBorder="1" applyFont="1">
      <alignment horizontal="center" shrinkToFit="0" vertical="center" wrapText="1"/>
    </xf>
    <xf borderId="2" fillId="9" fontId="22" numFmtId="0" xfId="0" applyAlignment="1" applyBorder="1" applyFont="1">
      <alignment horizontal="left" readingOrder="0" shrinkToFit="0" vertical="top" wrapText="1"/>
    </xf>
    <xf borderId="3" fillId="0" fontId="1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center" shrinkToFit="0" wrapText="1"/>
    </xf>
    <xf borderId="0" fillId="0" fontId="15" numFmtId="0" xfId="0" applyAlignment="1" applyFont="1">
      <alignment horizontal="left" shrinkToFit="0" vertical="top" wrapText="1"/>
    </xf>
    <xf borderId="8" fillId="0" fontId="23" numFmtId="0" xfId="0" applyBorder="1" applyFont="1"/>
    <xf borderId="11" fillId="12" fontId="14" numFmtId="0" xfId="0" applyBorder="1" applyFill="1" applyFont="1"/>
    <xf borderId="12" fillId="13" fontId="10" numFmtId="0" xfId="0" applyAlignment="1" applyBorder="1" applyFill="1" applyFont="1">
      <alignment horizontal="center" vertical="center"/>
    </xf>
    <xf borderId="13" fillId="0" fontId="9" numFmtId="0" xfId="0" applyBorder="1" applyFont="1"/>
    <xf borderId="14" fillId="0" fontId="9" numFmtId="0" xfId="0" applyBorder="1" applyFont="1"/>
    <xf borderId="15" fillId="12" fontId="19" numFmtId="0" xfId="0" applyAlignment="1" applyBorder="1" applyFont="1">
      <alignment horizontal="center" vertical="center"/>
    </xf>
    <xf borderId="11" fillId="12" fontId="2" numFmtId="0" xfId="0" applyAlignment="1" applyBorder="1" applyFont="1">
      <alignment horizontal="center" shrinkToFit="0" vertical="center" wrapText="1"/>
    </xf>
    <xf borderId="3" fillId="0" fontId="16" numFmtId="0" xfId="0" applyAlignment="1" applyBorder="1" applyFont="1">
      <alignment horizontal="center" vertical="center"/>
    </xf>
    <xf borderId="1" fillId="14" fontId="14" numFmtId="0" xfId="0" applyBorder="1" applyFill="1" applyFont="1"/>
    <xf borderId="16" fillId="14" fontId="24" numFmtId="0" xfId="0" applyAlignment="1" applyBorder="1" applyFont="1">
      <alignment horizontal="left" readingOrder="0" vertical="center"/>
    </xf>
    <xf borderId="17" fillId="0" fontId="9" numFmtId="0" xfId="0" applyBorder="1" applyFont="1"/>
    <xf borderId="18" fillId="0" fontId="9" numFmtId="0" xfId="0" applyBorder="1" applyFont="1"/>
    <xf borderId="3" fillId="15" fontId="14" numFmtId="0" xfId="0" applyBorder="1" applyFill="1" applyFont="1"/>
    <xf borderId="19" fillId="16" fontId="19" numFmtId="0" xfId="0" applyBorder="1" applyFill="1" applyFont="1"/>
    <xf borderId="20" fillId="15" fontId="14" numFmtId="0" xfId="0" applyBorder="1" applyFont="1"/>
    <xf borderId="21" fillId="15" fontId="14" numFmtId="0" xfId="0" applyBorder="1" applyFont="1"/>
    <xf borderId="22" fillId="15" fontId="14" numFmtId="0" xfId="0" applyBorder="1" applyFont="1"/>
    <xf borderId="3" fillId="0" fontId="14" numFmtId="3" xfId="0" applyAlignment="1" applyBorder="1" applyFont="1" applyNumberFormat="1">
      <alignment horizontal="center"/>
    </xf>
    <xf borderId="2" fillId="0" fontId="14" numFmtId="0" xfId="0" applyAlignment="1" applyBorder="1" applyFont="1">
      <alignment shrinkToFit="0" wrapText="1"/>
    </xf>
    <xf borderId="23" fillId="17" fontId="14" numFmtId="0" xfId="0" applyBorder="1" applyFill="1" applyFont="1"/>
    <xf borderId="3" fillId="0" fontId="14" numFmtId="0" xfId="0" applyBorder="1" applyFont="1"/>
    <xf borderId="24" fillId="0" fontId="14" numFmtId="0" xfId="0" applyBorder="1" applyFont="1"/>
    <xf borderId="23" fillId="0" fontId="14" numFmtId="0" xfId="0" applyBorder="1" applyFont="1"/>
    <xf borderId="6" fillId="18" fontId="14" numFmtId="0" xfId="0" applyAlignment="1" applyBorder="1" applyFill="1" applyFont="1">
      <alignment shrinkToFit="0" textRotation="90" wrapText="1"/>
    </xf>
    <xf borderId="25" fillId="0" fontId="9" numFmtId="0" xfId="0" applyBorder="1" applyFont="1"/>
    <xf borderId="2" fillId="0" fontId="14" numFmtId="0" xfId="0" applyAlignment="1" applyBorder="1" applyFont="1">
      <alignment readingOrder="0" shrinkToFit="0" wrapText="1"/>
    </xf>
    <xf borderId="3" fillId="17" fontId="14" numFmtId="0" xfId="0" applyBorder="1" applyFont="1"/>
    <xf borderId="24" fillId="17" fontId="14" numFmtId="0" xfId="0" applyBorder="1" applyFont="1"/>
    <xf borderId="0" fillId="0" fontId="14" numFmtId="0" xfId="0" applyFont="1"/>
    <xf borderId="15" fillId="15" fontId="14" numFmtId="0" xfId="0" applyBorder="1" applyFont="1"/>
    <xf borderId="26" fillId="16" fontId="19" numFmtId="0" xfId="0" applyAlignment="1" applyBorder="1" applyFont="1">
      <alignment horizontal="left" shrinkToFit="0" wrapText="1"/>
    </xf>
    <xf borderId="23" fillId="15" fontId="14" numFmtId="0" xfId="0" applyBorder="1" applyFont="1"/>
    <xf borderId="24" fillId="15" fontId="14" numFmtId="0" xfId="0" applyBorder="1" applyFont="1"/>
    <xf borderId="3" fillId="0" fontId="14" numFmtId="0" xfId="0" applyAlignment="1" applyBorder="1" applyFont="1">
      <alignment horizontal="center" vertical="center"/>
    </xf>
    <xf borderId="2" fillId="0" fontId="14" numFmtId="0" xfId="0" applyAlignment="1" applyBorder="1" applyFont="1">
      <alignment shrinkToFit="0" vertical="center" wrapText="1"/>
    </xf>
    <xf borderId="27" fillId="0" fontId="14" numFmtId="0" xfId="0" applyBorder="1" applyFont="1"/>
    <xf borderId="28" fillId="0" fontId="14" numFmtId="0" xfId="0" applyBorder="1" applyFont="1"/>
    <xf borderId="29" fillId="0" fontId="14" numFmtId="0" xfId="0" applyBorder="1" applyFont="1"/>
    <xf borderId="28" fillId="17" fontId="14" numFmtId="0" xfId="0" applyBorder="1" applyFont="1"/>
    <xf borderId="29" fillId="17" fontId="14" numFmtId="0" xfId="0" applyBorder="1" applyFont="1"/>
    <xf borderId="27" fillId="17" fontId="14" numFmtId="0" xfId="0" applyBorder="1" applyFont="1"/>
    <xf borderId="0" fillId="0" fontId="25" numFmtId="0" xfId="0" applyFont="1"/>
    <xf borderId="3" fillId="12" fontId="19" numFmtId="0" xfId="0" applyAlignment="1" applyBorder="1" applyFont="1">
      <alignment horizontal="left" shrinkToFit="0" vertical="center" wrapText="1"/>
    </xf>
    <xf borderId="3" fillId="12" fontId="14" numFmtId="0" xfId="0" applyAlignment="1" applyBorder="1" applyFont="1">
      <alignment horizontal="left" shrinkToFit="0" vertical="center" wrapText="1"/>
    </xf>
    <xf borderId="3" fillId="12" fontId="14" numFmtId="164" xfId="0" applyAlignment="1" applyBorder="1" applyFont="1" applyNumberFormat="1">
      <alignment horizontal="center" vertical="center"/>
    </xf>
    <xf borderId="0" fillId="0" fontId="15" numFmtId="165" xfId="0" applyFont="1" applyNumberFormat="1"/>
    <xf borderId="1" fillId="12" fontId="14" numFmtId="0" xfId="0" applyAlignment="1" applyBorder="1" applyFont="1">
      <alignment shrinkToFit="0" wrapText="1"/>
    </xf>
    <xf borderId="3" fillId="12" fontId="14" numFmtId="164" xfId="0" applyAlignment="1" applyBorder="1" applyFont="1" applyNumberFormat="1">
      <alignment horizontal="center"/>
    </xf>
    <xf borderId="0" fillId="0" fontId="26" numFmtId="0" xfId="0" applyAlignment="1" applyFont="1">
      <alignment horizontal="left" vertical="top"/>
    </xf>
    <xf borderId="0" fillId="0" fontId="27" numFmtId="0" xfId="0" applyAlignment="1" applyFont="1">
      <alignment vertical="top"/>
    </xf>
    <xf borderId="1" fillId="19" fontId="28" numFmtId="0" xfId="0" applyAlignment="1" applyBorder="1" applyFill="1" applyFont="1">
      <alignment horizontal="right" vertical="top"/>
    </xf>
    <xf borderId="30" fillId="19" fontId="29" numFmtId="0" xfId="0" applyAlignment="1" applyBorder="1" applyFont="1">
      <alignment horizontal="left" vertical="top"/>
    </xf>
    <xf borderId="0" fillId="0" fontId="30" numFmtId="0" xfId="0" applyAlignment="1" applyFont="1">
      <alignment vertical="top"/>
    </xf>
    <xf borderId="0" fillId="0" fontId="31" numFmtId="0" xfId="0" applyFont="1"/>
    <xf borderId="0" fillId="0" fontId="32" numFmtId="0" xfId="0" applyAlignment="1" applyFont="1">
      <alignment horizontal="right" vertical="top"/>
    </xf>
    <xf borderId="1" fillId="20" fontId="33" numFmtId="0" xfId="0" applyAlignment="1" applyBorder="1" applyFill="1" applyFont="1">
      <alignment horizontal="left" vertical="top"/>
    </xf>
    <xf borderId="1" fillId="20" fontId="33" numFmtId="0" xfId="0" applyAlignment="1" applyBorder="1" applyFont="1">
      <alignment horizontal="right" vertical="top"/>
    </xf>
    <xf borderId="31" fillId="19" fontId="34" numFmtId="0" xfId="0" applyAlignment="1" applyBorder="1" applyFont="1">
      <alignment horizontal="left" vertical="top"/>
    </xf>
    <xf borderId="32" fillId="0" fontId="9" numFmtId="0" xfId="0" applyBorder="1" applyFont="1"/>
    <xf borderId="33" fillId="0" fontId="9" numFmtId="0" xfId="0" applyBorder="1" applyFont="1"/>
    <xf borderId="0" fillId="0" fontId="32" numFmtId="0" xfId="0" applyAlignment="1" applyFont="1">
      <alignment horizontal="left" vertical="top"/>
    </xf>
    <xf borderId="0" fillId="0" fontId="27" numFmtId="0" xfId="0" applyAlignment="1" applyFont="1">
      <alignment horizontal="right" vertical="top"/>
    </xf>
    <xf borderId="4" fillId="0" fontId="35" numFmtId="0" xfId="0" applyAlignment="1" applyBorder="1" applyFont="1">
      <alignment horizontal="center"/>
    </xf>
    <xf borderId="8" fillId="0" fontId="35" numFmtId="0" xfId="0" applyAlignment="1" applyBorder="1" applyFont="1">
      <alignment horizontal="center"/>
    </xf>
    <xf borderId="11" fillId="21" fontId="35" numFmtId="0" xfId="0" applyAlignment="1" applyBorder="1" applyFill="1" applyFont="1">
      <alignment horizontal="center"/>
    </xf>
    <xf borderId="4" fillId="0" fontId="35" numFmtId="0" xfId="0" applyAlignment="1" applyBorder="1" applyFont="1">
      <alignment horizontal="center" shrinkToFit="0" wrapText="1"/>
    </xf>
    <xf borderId="31" fillId="22" fontId="36" numFmtId="0" xfId="0" applyAlignment="1" applyBorder="1" applyFill="1" applyFont="1">
      <alignment horizontal="center"/>
    </xf>
    <xf borderId="8" fillId="0" fontId="37" numFmtId="0" xfId="0" applyAlignment="1" applyBorder="1" applyFont="1">
      <alignment horizontal="center"/>
    </xf>
    <xf borderId="8" fillId="0" fontId="37" numFmtId="0" xfId="0" applyAlignment="1" applyBorder="1" applyFont="1">
      <alignment shrinkToFit="0" vertical="top" wrapText="1"/>
    </xf>
    <xf borderId="11" fillId="21" fontId="38" numFmtId="0" xfId="0" applyAlignment="1" applyBorder="1" applyFont="1">
      <alignment horizontal="center"/>
    </xf>
    <xf borderId="8" fillId="0" fontId="38" numFmtId="0" xfId="0" applyAlignment="1" applyBorder="1" applyFont="1">
      <alignment horizontal="center"/>
    </xf>
    <xf borderId="8" fillId="0" fontId="10" numFmtId="0" xfId="0" applyAlignment="1" applyBorder="1" applyFont="1">
      <alignment horizontal="center"/>
    </xf>
    <xf borderId="8" fillId="0" fontId="38" numFmtId="9" xfId="0" applyAlignment="1" applyBorder="1" applyFont="1" applyNumberFormat="1">
      <alignment horizontal="center"/>
    </xf>
    <xf borderId="8" fillId="0" fontId="19" numFmtId="0" xfId="0" applyAlignment="1" applyBorder="1" applyFont="1">
      <alignment horizontal="center"/>
    </xf>
    <xf borderId="8" fillId="0" fontId="39" numFmtId="0" xfId="0" applyAlignment="1" applyBorder="1" applyFont="1">
      <alignment horizontal="center"/>
    </xf>
    <xf borderId="4" fillId="0" fontId="40" numFmtId="0" xfId="0" applyAlignment="1" applyBorder="1" applyFont="1">
      <alignment horizontal="left" vertical="top"/>
    </xf>
    <xf borderId="8" fillId="0" fontId="37" numFmtId="0" xfId="0" applyAlignment="1" applyBorder="1" applyFont="1">
      <alignment vertical="top"/>
    </xf>
    <xf borderId="11" fillId="21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center" vertical="top"/>
    </xf>
    <xf borderId="8" fillId="0" fontId="37" numFmtId="0" xfId="0" applyAlignment="1" applyBorder="1" applyFont="1">
      <alignment horizontal="right" vertical="top"/>
    </xf>
    <xf borderId="8" fillId="0" fontId="5" numFmtId="0" xfId="0" applyAlignment="1" applyBorder="1" applyFont="1">
      <alignment horizontal="right" vertical="top"/>
    </xf>
    <xf borderId="8" fillId="0" fontId="41" numFmtId="0" xfId="0" applyAlignment="1" applyBorder="1" applyFont="1">
      <alignment horizontal="right" vertical="top"/>
    </xf>
    <xf borderId="4" fillId="0" fontId="38" numFmtId="9" xfId="0" applyAlignment="1" applyBorder="1" applyFont="1" applyNumberFormat="1">
      <alignment horizontal="center"/>
    </xf>
    <xf borderId="4" fillId="0" fontId="10" numFmtId="0" xfId="0" applyAlignment="1" applyBorder="1" applyFont="1">
      <alignment horizontal="center"/>
    </xf>
    <xf borderId="4" fillId="0" fontId="38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34" fillId="23" fontId="36" numFmtId="0" xfId="0" applyAlignment="1" applyBorder="1" applyFill="1" applyFont="1">
      <alignment horizontal="center"/>
    </xf>
    <xf borderId="35" fillId="0" fontId="9" numFmtId="0" xfId="0" applyBorder="1" applyFont="1"/>
    <xf borderId="16" fillId="24" fontId="1" numFmtId="0" xfId="0" applyAlignment="1" applyBorder="1" applyFill="1" applyFont="1">
      <alignment horizontal="left" shrinkToFit="0" wrapText="1"/>
    </xf>
    <xf borderId="1" fillId="21" fontId="35" numFmtId="0" xfId="0" applyAlignment="1" applyBorder="1" applyFont="1">
      <alignment horizontal="center"/>
    </xf>
    <xf borderId="0" fillId="0" fontId="35" numFmtId="0" xfId="0" applyAlignment="1" applyFont="1">
      <alignment horizontal="center"/>
    </xf>
    <xf borderId="0" fillId="0" fontId="37" numFmtId="0" xfId="0" applyAlignment="1" applyFont="1">
      <alignment horizontal="center" vertical="top"/>
    </xf>
    <xf borderId="0" fillId="0" fontId="39" numFmtId="0" xfId="0" applyAlignment="1" applyFont="1">
      <alignment vertical="top"/>
    </xf>
    <xf borderId="0" fillId="0" fontId="37" numFmtId="0" xfId="0" applyAlignment="1" applyFont="1">
      <alignment vertical="top"/>
    </xf>
    <xf borderId="36" fillId="21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horizontal="center" vertical="top"/>
    </xf>
    <xf borderId="37" fillId="0" fontId="39" numFmtId="0" xfId="0" applyAlignment="1" applyBorder="1" applyFont="1">
      <alignment vertical="top"/>
    </xf>
    <xf borderId="37" fillId="0" fontId="39" numFmtId="9" xfId="0" applyAlignment="1" applyBorder="1" applyFont="1" applyNumberFormat="1">
      <alignment horizontal="center" vertical="top"/>
    </xf>
    <xf borderId="37" fillId="0" fontId="39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center" vertical="top"/>
    </xf>
    <xf borderId="0" fillId="0" fontId="39" numFmtId="0" xfId="0" applyAlignment="1" applyFont="1">
      <alignment horizontal="center" vertical="top"/>
    </xf>
    <xf borderId="0" fillId="0" fontId="39" numFmtId="9" xfId="0" applyAlignment="1" applyFont="1" applyNumberFormat="1">
      <alignment horizontal="center" vertical="top"/>
    </xf>
    <xf borderId="0" fillId="0" fontId="39" numFmtId="0" xfId="0" applyAlignment="1" applyFont="1">
      <alignment horizontal="right" vertical="top"/>
    </xf>
    <xf borderId="8" fillId="0" fontId="39" numFmtId="0" xfId="0" applyAlignment="1" applyBorder="1" applyFont="1">
      <alignment vertical="top"/>
    </xf>
    <xf borderId="37" fillId="0" fontId="5" numFmtId="0" xfId="0" applyAlignment="1" applyBorder="1" applyFont="1">
      <alignment horizontal="right" vertical="top"/>
    </xf>
    <xf borderId="11" fillId="21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center" vertical="top"/>
    </xf>
    <xf borderId="8" fillId="0" fontId="39" numFmtId="0" xfId="0" applyAlignment="1" applyBorder="1" applyFont="1">
      <alignment horizontal="right" vertical="top"/>
    </xf>
    <xf borderId="16" fillId="24" fontId="1" numFmtId="0" xfId="0" applyAlignment="1" applyBorder="1" applyFont="1">
      <alignment horizontal="left"/>
    </xf>
    <xf borderId="0" fillId="0" fontId="5" numFmtId="0" xfId="0" applyAlignment="1" applyFont="1">
      <alignment shrinkToFit="0" vertical="top" wrapText="1"/>
    </xf>
    <xf borderId="36" fillId="21" fontId="39" numFmtId="0" xfId="0" applyAlignment="1" applyBorder="1" applyFont="1">
      <alignment horizontal="center"/>
    </xf>
    <xf borderId="1" fillId="21" fontId="39" numFmtId="0" xfId="0" applyAlignment="1" applyBorder="1" applyFont="1">
      <alignment horizontal="center"/>
    </xf>
    <xf borderId="0" fillId="0" fontId="5" numFmtId="0" xfId="0" applyAlignment="1" applyFont="1">
      <alignment vertical="top"/>
    </xf>
    <xf borderId="11" fillId="21" fontId="39" numFmtId="0" xfId="0" applyAlignment="1" applyBorder="1" applyFont="1">
      <alignment horizontal="center"/>
    </xf>
    <xf borderId="8" fillId="0" fontId="39" numFmtId="9" xfId="0" applyAlignment="1" applyBorder="1" applyFont="1" applyNumberFormat="1">
      <alignment horizontal="center" vertical="top"/>
    </xf>
    <xf borderId="0" fillId="0" fontId="15" numFmtId="0" xfId="0" applyFont="1"/>
    <xf borderId="0" fillId="0" fontId="5" numFmtId="0" xfId="0" applyAlignment="1" applyFont="1">
      <alignment horizontal="right" vertical="top"/>
    </xf>
    <xf borderId="30" fillId="21" fontId="36" numFmtId="0" xfId="0" applyAlignment="1" applyBorder="1" applyFont="1">
      <alignment horizontal="left" vertical="top"/>
    </xf>
    <xf borderId="1" fillId="21" fontId="5" numFmtId="0" xfId="0" applyBorder="1" applyFont="1"/>
    <xf borderId="30" fillId="21" fontId="5" numFmtId="0" xfId="0" applyAlignment="1" applyBorder="1" applyFont="1">
      <alignment horizontal="right"/>
    </xf>
    <xf borderId="1" fillId="21" fontId="8" numFmtId="0" xfId="0" applyAlignment="1" applyBorder="1" applyFont="1">
      <alignment horizontal="right" vertical="top"/>
    </xf>
    <xf borderId="1" fillId="21" fontId="39" numFmtId="0" xfId="0" applyAlignment="1" applyBorder="1" applyFont="1">
      <alignment horizontal="right" vertical="top"/>
    </xf>
    <xf borderId="1" fillId="20" fontId="37" numFmtId="0" xfId="0" applyAlignment="1" applyBorder="1" applyFont="1">
      <alignment horizontal="center" vertical="top"/>
    </xf>
    <xf borderId="1" fillId="20" fontId="10" numFmtId="0" xfId="0" applyAlignment="1" applyBorder="1" applyFont="1">
      <alignment vertical="top"/>
    </xf>
    <xf borderId="1" fillId="20" fontId="37" numFmtId="0" xfId="0" applyAlignment="1" applyBorder="1" applyFont="1">
      <alignment vertical="top"/>
    </xf>
    <xf borderId="38" fillId="20" fontId="1" numFmtId="0" xfId="0" applyAlignment="1" applyBorder="1" applyFont="1">
      <alignment horizontal="center" vertical="top"/>
    </xf>
    <xf borderId="39" fillId="0" fontId="9" numFmtId="0" xfId="0" applyBorder="1" applyFont="1"/>
    <xf borderId="40" fillId="0" fontId="9" numFmtId="0" xfId="0" applyBorder="1" applyFont="1"/>
    <xf borderId="41" fillId="20" fontId="42" numFmtId="0" xfId="0" applyAlignment="1" applyBorder="1" applyFont="1">
      <alignment horizontal="center" vertical="top"/>
    </xf>
    <xf borderId="1" fillId="20" fontId="39" numFmtId="0" xfId="0" applyAlignment="1" applyBorder="1" applyFont="1">
      <alignment horizontal="right" vertical="top"/>
    </xf>
    <xf borderId="42" fillId="0" fontId="9" numFmtId="0" xfId="0" applyBorder="1" applyFont="1"/>
    <xf borderId="43" fillId="0" fontId="9" numFmtId="0" xfId="0" applyBorder="1" applyFont="1"/>
    <xf borderId="44" fillId="0" fontId="9" numFmtId="0" xfId="0" applyBorder="1" applyFont="1"/>
    <xf borderId="34" fillId="25" fontId="36" numFmtId="0" xfId="0" applyAlignment="1" applyBorder="1" applyFill="1" applyFont="1">
      <alignment horizontal="center"/>
    </xf>
    <xf borderId="16" fillId="24" fontId="1" numFmtId="0" xfId="0" applyBorder="1" applyFont="1"/>
    <xf borderId="1" fillId="24" fontId="37" numFmtId="0" xfId="0" applyAlignment="1" applyBorder="1" applyFont="1">
      <alignment vertical="top"/>
    </xf>
    <xf borderId="1" fillId="24" fontId="39" numFmtId="0" xfId="0" applyAlignment="1" applyBorder="1" applyFont="1">
      <alignment horizontal="right" vertical="top"/>
    </xf>
    <xf borderId="1" fillId="24" fontId="39" numFmtId="0" xfId="0" applyAlignment="1" applyBorder="1" applyFont="1">
      <alignment horizontal="center" vertical="top"/>
    </xf>
    <xf borderId="1" fillId="24" fontId="39" numFmtId="0" xfId="0" applyAlignment="1" applyBorder="1" applyFont="1">
      <alignment vertical="top"/>
    </xf>
    <xf borderId="37" fillId="0" fontId="37" numFmtId="0" xfId="0" applyAlignment="1" applyBorder="1" applyFont="1">
      <alignment horizontal="center" vertical="top"/>
    </xf>
    <xf borderId="37" fillId="0" fontId="10" numFmtId="0" xfId="0" applyAlignment="1" applyBorder="1" applyFont="1">
      <alignment vertical="top"/>
    </xf>
    <xf borderId="37" fillId="0" fontId="37" numFmtId="0" xfId="0" applyAlignment="1" applyBorder="1" applyFont="1">
      <alignment vertical="top"/>
    </xf>
    <xf borderId="0" fillId="0" fontId="41" numFmtId="0" xfId="0" applyAlignment="1" applyFont="1">
      <alignment horizontal="right" vertical="top"/>
    </xf>
    <xf borderId="0" fillId="0" fontId="41" numFmtId="0" xfId="0" applyAlignment="1" applyFont="1">
      <alignment horizontal="center" vertical="top"/>
    </xf>
    <xf borderId="3" fillId="0" fontId="28" numFmtId="0" xfId="0" applyAlignment="1" applyBorder="1" applyFont="1">
      <alignment horizontal="right" vertical="top"/>
    </xf>
    <xf borderId="0" fillId="0" fontId="28" numFmtId="0" xfId="0" applyAlignment="1" applyFont="1">
      <alignment horizontal="right" vertical="top"/>
    </xf>
    <xf borderId="36" fillId="24" fontId="37" numFmtId="0" xfId="0" applyAlignment="1" applyBorder="1" applyFont="1">
      <alignment vertical="top"/>
    </xf>
    <xf borderId="36" fillId="24" fontId="39" numFmtId="0" xfId="0" applyAlignment="1" applyBorder="1" applyFont="1">
      <alignment horizontal="right" vertical="top"/>
    </xf>
    <xf borderId="36" fillId="24" fontId="39" numFmtId="0" xfId="0" applyAlignment="1" applyBorder="1" applyFont="1">
      <alignment horizontal="center" vertical="top"/>
    </xf>
    <xf borderId="36" fillId="24" fontId="37" numFmtId="0" xfId="0" applyAlignment="1" applyBorder="1" applyFont="1">
      <alignment horizontal="right" vertical="top"/>
    </xf>
    <xf borderId="36" fillId="24" fontId="39" numFmtId="0" xfId="0" applyAlignment="1" applyBorder="1" applyFont="1">
      <alignment vertical="top"/>
    </xf>
    <xf borderId="0" fillId="0" fontId="10" numFmtId="0" xfId="0" applyAlignment="1" applyFont="1">
      <alignment vertical="top"/>
    </xf>
    <xf borderId="3" fillId="0" fontId="2" numFmtId="0" xfId="0" applyAlignment="1" applyBorder="1" applyFont="1">
      <alignment horizontal="center" shrinkToFit="0" vertical="center" wrapText="1"/>
    </xf>
    <xf borderId="3" fillId="26" fontId="14" numFmtId="0" xfId="0" applyAlignment="1" applyBorder="1" applyFill="1" applyFont="1">
      <alignment horizontal="center" shrinkToFit="0" vertical="center" wrapText="1"/>
    </xf>
    <xf borderId="3" fillId="26" fontId="15" numFmtId="0" xfId="0" applyAlignment="1" applyBorder="1" applyFont="1">
      <alignment horizontal="left" shrinkToFit="0" wrapText="1"/>
    </xf>
    <xf borderId="3" fillId="26" fontId="14" numFmtId="0" xfId="0" applyAlignment="1" applyBorder="1" applyFont="1">
      <alignment horizontal="center" shrinkToFit="0" wrapText="1"/>
    </xf>
    <xf borderId="3" fillId="26" fontId="14" numFmtId="0" xfId="0" applyAlignment="1" applyBorder="1" applyFont="1">
      <alignment horizontal="left" shrinkToFit="0" wrapText="1"/>
    </xf>
    <xf borderId="1" fillId="26" fontId="14" numFmtId="0" xfId="0" applyBorder="1" applyFont="1"/>
    <xf borderId="3" fillId="0" fontId="14" numFmtId="0" xfId="0" applyAlignment="1" applyBorder="1" applyFont="1">
      <alignment horizontal="left" shrinkToFit="0" wrapText="1"/>
    </xf>
    <xf borderId="3" fillId="0" fontId="14" numFmtId="0" xfId="0" applyAlignment="1" applyBorder="1" applyFont="1">
      <alignment horizontal="center" shrinkToFit="0" wrapText="1"/>
    </xf>
    <xf borderId="0" fillId="0" fontId="10" numFmtId="0" xfId="0" applyFont="1"/>
    <xf borderId="3" fillId="0" fontId="43" numFmtId="0" xfId="0" applyAlignment="1" applyBorder="1" applyFont="1">
      <alignment horizontal="left" shrinkToFit="0" wrapText="1"/>
    </xf>
    <xf borderId="3" fillId="26" fontId="15" numFmtId="0" xfId="0" applyBorder="1" applyFont="1"/>
    <xf borderId="3" fillId="0" fontId="44" numFmtId="0" xfId="0" applyAlignment="1" applyBorder="1" applyFont="1">
      <alignment shrinkToFit="0" wrapText="1"/>
    </xf>
    <xf borderId="0" fillId="0" fontId="19" numFmtId="0" xfId="0" applyFont="1"/>
    <xf borderId="0" fillId="0" fontId="14" numFmtId="0" xfId="0" applyAlignment="1" applyFont="1">
      <alignment horizontal="center"/>
    </xf>
    <xf borderId="3" fillId="0" fontId="14" numFmtId="166" xfId="0" applyAlignment="1" applyBorder="1" applyFont="1" applyNumberFormat="1">
      <alignment horizontal="center" shrinkToFit="0" wrapText="1"/>
    </xf>
    <xf borderId="3" fillId="0" fontId="1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schemas.openxmlformats.org/officeDocument/2006/relationships/worksheet" Target="worksheets/sheet9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048000" cy="4953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yEKNndVoTUCnsrp-Kas1iVSE1O_QRNG4Odfomnv3jn0/edit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www.cleverence.ru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8.43"/>
    <col customWidth="1" min="2" max="2" width="24.14"/>
    <col customWidth="1" min="3" max="5" width="14.43"/>
    <col customWidth="1" min="6" max="6" width="23.43"/>
  </cols>
  <sheetData>
    <row r="1" ht="25.5" hidden="1" customHeight="1">
      <c r="A1" s="1" t="s">
        <v>0</v>
      </c>
      <c r="B1" s="2">
        <v>0.0</v>
      </c>
    </row>
    <row r="2" ht="27.75" hidden="1" customHeight="1">
      <c r="A2" s="1" t="s">
        <v>1</v>
      </c>
      <c r="B2" s="2">
        <v>0.0</v>
      </c>
    </row>
    <row r="3" ht="27.75" customHeight="1"/>
    <row r="4" ht="25.5" customHeight="1">
      <c r="A4" s="3" t="s">
        <v>2</v>
      </c>
      <c r="B4" s="4">
        <f>'Работы'!I16</f>
        <v>1605000</v>
      </c>
    </row>
    <row r="5" ht="27.0" customHeight="1">
      <c r="A5" s="3" t="s">
        <v>3</v>
      </c>
      <c r="B5" s="4">
        <f>'Лицензии'!G7</f>
        <v>779579</v>
      </c>
    </row>
    <row r="6" ht="27.75" customHeight="1">
      <c r="A6" s="3" t="s">
        <v>4</v>
      </c>
      <c r="B6" s="4">
        <f>'Оборудование'!H9</f>
        <v>469961</v>
      </c>
    </row>
    <row r="7" ht="27.75" customHeight="1">
      <c r="A7" s="5" t="s">
        <v>5</v>
      </c>
      <c r="B7" s="4">
        <f>'Работы'!I27</f>
        <v>130000</v>
      </c>
    </row>
    <row r="8" ht="42.75" customHeight="1">
      <c r="A8" s="6" t="s">
        <v>6</v>
      </c>
      <c r="B8" s="7">
        <f>SUM(B4:B7)</f>
        <v>2984540</v>
      </c>
    </row>
    <row r="9">
      <c r="A9" s="8"/>
      <c r="C9" s="9"/>
      <c r="D9" s="9"/>
      <c r="E9" s="9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6.14"/>
    <col customWidth="1" min="2" max="2" width="70.0"/>
    <col customWidth="1" min="3" max="3" width="8.86"/>
    <col customWidth="1" min="4" max="4" width="7.86"/>
    <col customWidth="1" min="5" max="6" width="14.43"/>
    <col customWidth="1" min="7" max="7" width="11.0"/>
    <col customWidth="1" min="8" max="8" width="17.43"/>
  </cols>
  <sheetData>
    <row r="1">
      <c r="A1" s="10" t="s">
        <v>7</v>
      </c>
      <c r="B1" s="10" t="s">
        <v>8</v>
      </c>
      <c r="C1" s="10" t="s">
        <v>9</v>
      </c>
      <c r="D1" s="10" t="s">
        <v>10</v>
      </c>
      <c r="E1" s="11" t="s">
        <v>11</v>
      </c>
      <c r="F1" s="11" t="s">
        <v>11</v>
      </c>
      <c r="G1" s="10" t="s">
        <v>12</v>
      </c>
      <c r="H1" s="11" t="s">
        <v>13</v>
      </c>
    </row>
    <row r="2">
      <c r="A2" s="12" t="s">
        <v>14</v>
      </c>
      <c r="B2" s="13"/>
      <c r="C2" s="13"/>
      <c r="D2" s="13"/>
      <c r="E2" s="13"/>
      <c r="F2" s="13"/>
      <c r="G2" s="13"/>
      <c r="H2" s="14"/>
    </row>
    <row r="3">
      <c r="A3" s="15"/>
      <c r="B3" s="16" t="s">
        <v>15</v>
      </c>
      <c r="C3" s="17">
        <v>1.0</v>
      </c>
      <c r="D3" s="18" t="s">
        <v>16</v>
      </c>
      <c r="E3" s="19">
        <v>135375.0</v>
      </c>
      <c r="F3" s="19">
        <v>135375.0</v>
      </c>
      <c r="G3" s="20">
        <v>0.2</v>
      </c>
      <c r="H3" s="21">
        <f>F3*C3</f>
        <v>135375</v>
      </c>
    </row>
    <row r="4">
      <c r="A4" s="22" t="s">
        <v>17</v>
      </c>
      <c r="B4" s="13"/>
      <c r="C4" s="13"/>
      <c r="D4" s="13"/>
      <c r="E4" s="13"/>
      <c r="F4" s="13"/>
      <c r="G4" s="13"/>
      <c r="H4" s="14"/>
    </row>
    <row r="5">
      <c r="A5" s="15"/>
      <c r="B5" s="16" t="s">
        <v>18</v>
      </c>
      <c r="C5" s="17">
        <v>1.0</v>
      </c>
      <c r="D5" s="18" t="s">
        <v>16</v>
      </c>
      <c r="E5" s="19">
        <v>305186.0</v>
      </c>
      <c r="F5" s="19">
        <v>305186.0</v>
      </c>
      <c r="G5" s="20">
        <v>0.2</v>
      </c>
      <c r="H5" s="21">
        <f>F5*C5</f>
        <v>305186</v>
      </c>
    </row>
    <row r="6">
      <c r="A6" s="22" t="s">
        <v>19</v>
      </c>
      <c r="B6" s="13"/>
      <c r="C6" s="13"/>
      <c r="D6" s="13"/>
      <c r="E6" s="13"/>
      <c r="F6" s="13"/>
      <c r="G6" s="13"/>
      <c r="H6" s="14"/>
    </row>
    <row r="7">
      <c r="A7" s="15"/>
      <c r="B7" s="16" t="s">
        <v>20</v>
      </c>
      <c r="C7" s="17">
        <v>1.0</v>
      </c>
      <c r="D7" s="18" t="s">
        <v>16</v>
      </c>
      <c r="E7" s="19">
        <v>9000.0</v>
      </c>
      <c r="F7" s="19">
        <v>9000.0</v>
      </c>
      <c r="G7" s="20">
        <v>0.2</v>
      </c>
      <c r="H7" s="21">
        <f t="shared" ref="H7:H8" si="1">F7*C7</f>
        <v>9000</v>
      </c>
    </row>
    <row r="8">
      <c r="A8" s="15"/>
      <c r="B8" s="16" t="s">
        <v>21</v>
      </c>
      <c r="C8" s="17">
        <v>1.0</v>
      </c>
      <c r="D8" s="18" t="s">
        <v>16</v>
      </c>
      <c r="E8" s="19">
        <v>20400.0</v>
      </c>
      <c r="F8" s="19">
        <v>20400.0</v>
      </c>
      <c r="G8" s="20">
        <v>0.2</v>
      </c>
      <c r="H8" s="21">
        <f t="shared" si="1"/>
        <v>20400</v>
      </c>
    </row>
    <row r="9" ht="45.0" customHeight="1">
      <c r="A9" s="23" t="s">
        <v>22</v>
      </c>
      <c r="B9" s="13"/>
      <c r="C9" s="13"/>
      <c r="D9" s="13"/>
      <c r="E9" s="13"/>
      <c r="F9" s="13"/>
      <c r="G9" s="14"/>
      <c r="H9" s="24">
        <f>SUM(H3,H5,H7,H8)</f>
        <v>469961</v>
      </c>
    </row>
    <row r="10">
      <c r="A10" s="2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2:H2"/>
    <mergeCell ref="A4:H4"/>
    <mergeCell ref="A6:H6"/>
    <mergeCell ref="A9:G9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44.57"/>
    <col customWidth="1" min="2" max="2" width="85.0"/>
    <col customWidth="1" min="3" max="3" width="9.0"/>
    <col customWidth="1" min="4" max="4" width="5.43"/>
    <col customWidth="1" min="5" max="5" width="18.86"/>
    <col customWidth="1" min="6" max="6" width="9.14"/>
    <col customWidth="1" min="7" max="7" width="19.29"/>
    <col customWidth="1" min="8" max="10" width="17.29"/>
  </cols>
  <sheetData>
    <row r="1">
      <c r="A1" s="26" t="s">
        <v>7</v>
      </c>
      <c r="B1" s="26" t="s">
        <v>8</v>
      </c>
      <c r="C1" s="26" t="s">
        <v>9</v>
      </c>
      <c r="D1" s="26" t="s">
        <v>10</v>
      </c>
      <c r="E1" s="27" t="s">
        <v>11</v>
      </c>
      <c r="F1" s="26" t="s">
        <v>12</v>
      </c>
      <c r="G1" s="27" t="s">
        <v>23</v>
      </c>
      <c r="H1" s="28"/>
      <c r="I1" s="28"/>
      <c r="J1" s="28"/>
    </row>
    <row r="2">
      <c r="A2" s="29" t="s">
        <v>24</v>
      </c>
      <c r="B2" s="13"/>
      <c r="C2" s="13"/>
      <c r="D2" s="13"/>
      <c r="E2" s="13"/>
      <c r="F2" s="13"/>
      <c r="G2" s="14"/>
      <c r="H2" s="25"/>
      <c r="I2" s="25"/>
      <c r="J2" s="25"/>
    </row>
    <row r="3">
      <c r="A3" s="15" t="s">
        <v>25</v>
      </c>
      <c r="B3" s="16" t="s">
        <v>26</v>
      </c>
      <c r="C3" s="17">
        <v>1.0</v>
      </c>
      <c r="D3" s="18" t="s">
        <v>27</v>
      </c>
      <c r="E3" s="19">
        <v>551375.0</v>
      </c>
      <c r="F3" s="21" t="s">
        <v>28</v>
      </c>
      <c r="G3" s="30">
        <f t="shared" ref="G3:G4" si="1">E3*C3</f>
        <v>551375</v>
      </c>
    </row>
    <row r="4">
      <c r="A4" s="15" t="s">
        <v>29</v>
      </c>
      <c r="B4" s="16" t="s">
        <v>30</v>
      </c>
      <c r="C4" s="17">
        <v>0.0</v>
      </c>
      <c r="D4" s="18" t="s">
        <v>27</v>
      </c>
      <c r="E4" s="19">
        <v>19900.0</v>
      </c>
      <c r="F4" s="21" t="s">
        <v>28</v>
      </c>
      <c r="G4" s="30">
        <f t="shared" si="1"/>
        <v>0</v>
      </c>
    </row>
    <row r="5">
      <c r="A5" s="15" t="s">
        <v>31</v>
      </c>
      <c r="B5" s="16" t="s">
        <v>32</v>
      </c>
      <c r="C5" s="17">
        <v>1.0</v>
      </c>
      <c r="D5" s="18" t="s">
        <v>27</v>
      </c>
      <c r="E5" s="19">
        <v>116204.0</v>
      </c>
      <c r="F5" s="21" t="s">
        <v>28</v>
      </c>
      <c r="G5" s="30">
        <f>C5*E5</f>
        <v>116204</v>
      </c>
    </row>
    <row r="6">
      <c r="A6" s="15" t="s">
        <v>33</v>
      </c>
      <c r="B6" s="16" t="s">
        <v>34</v>
      </c>
      <c r="C6" s="17">
        <v>1.0</v>
      </c>
      <c r="D6" s="18" t="s">
        <v>27</v>
      </c>
      <c r="E6" s="19">
        <v>112000.0</v>
      </c>
      <c r="F6" s="21" t="s">
        <v>28</v>
      </c>
      <c r="G6" s="30">
        <f>E6*C6</f>
        <v>112000</v>
      </c>
    </row>
    <row r="7" ht="56.25" customHeight="1">
      <c r="A7" s="31" t="s">
        <v>35</v>
      </c>
      <c r="B7" s="13"/>
      <c r="C7" s="13"/>
      <c r="D7" s="13"/>
      <c r="E7" s="13"/>
      <c r="F7" s="14"/>
      <c r="G7" s="32">
        <f>SUM(G3:G6)</f>
        <v>779579</v>
      </c>
    </row>
    <row r="8" ht="15.75" customHeight="1">
      <c r="A8" s="33"/>
      <c r="B8" s="33"/>
      <c r="C8" s="34"/>
      <c r="E8" s="35"/>
      <c r="G8" s="36"/>
    </row>
    <row r="9" ht="15.75" customHeight="1">
      <c r="A9" s="33"/>
      <c r="B9" s="33"/>
      <c r="C9" s="34"/>
      <c r="E9" s="35"/>
      <c r="G9" s="36"/>
    </row>
    <row r="10" ht="15.75" customHeight="1">
      <c r="A10" s="33"/>
      <c r="B10" s="33"/>
      <c r="C10" s="34"/>
      <c r="E10" s="35"/>
      <c r="G10" s="36"/>
    </row>
    <row r="11" ht="15.75" customHeight="1">
      <c r="A11" s="33"/>
      <c r="B11" s="33"/>
      <c r="C11" s="34"/>
      <c r="E11" s="35"/>
      <c r="G11" s="36"/>
    </row>
    <row r="12" ht="15.75" customHeight="1">
      <c r="A12" s="33"/>
      <c r="B12" s="33"/>
      <c r="C12" s="34"/>
      <c r="E12" s="35"/>
      <c r="G12" s="36"/>
    </row>
    <row r="13" ht="15.75" customHeight="1">
      <c r="A13" s="33"/>
      <c r="B13" s="33"/>
      <c r="C13" s="34"/>
      <c r="E13" s="35"/>
      <c r="G13" s="36"/>
    </row>
    <row r="14" ht="15.75" customHeight="1">
      <c r="A14" s="33"/>
      <c r="B14" s="33"/>
      <c r="C14" s="34"/>
      <c r="E14" s="35"/>
      <c r="G14" s="36"/>
    </row>
    <row r="15" ht="15.75" customHeight="1">
      <c r="A15" s="33"/>
      <c r="B15" s="33"/>
      <c r="C15" s="34"/>
      <c r="E15" s="35"/>
      <c r="G15" s="36"/>
    </row>
    <row r="16" ht="15.75" customHeight="1">
      <c r="A16" s="33"/>
      <c r="B16" s="33"/>
      <c r="C16" s="34"/>
      <c r="E16" s="35"/>
      <c r="G16" s="36"/>
    </row>
    <row r="17" ht="15.75" customHeight="1">
      <c r="A17" s="33"/>
      <c r="B17" s="33"/>
      <c r="C17" s="34"/>
      <c r="E17" s="35"/>
      <c r="G17" s="36"/>
    </row>
    <row r="18" ht="15.75" customHeight="1">
      <c r="A18" s="33"/>
      <c r="B18" s="33"/>
      <c r="C18" s="34"/>
      <c r="E18" s="35"/>
      <c r="G18" s="36"/>
    </row>
    <row r="19" ht="15.75" customHeight="1">
      <c r="A19" s="33"/>
      <c r="B19" s="33"/>
      <c r="C19" s="34"/>
      <c r="E19" s="35"/>
      <c r="G19" s="36"/>
    </row>
    <row r="20" ht="15.75" customHeight="1">
      <c r="A20" s="33"/>
      <c r="B20" s="33"/>
      <c r="C20" s="34"/>
      <c r="E20" s="35"/>
      <c r="G20" s="36"/>
    </row>
    <row r="21" ht="15.75" customHeight="1">
      <c r="A21" s="33"/>
      <c r="B21" s="33"/>
      <c r="C21" s="34"/>
      <c r="E21" s="35"/>
      <c r="G21" s="36"/>
    </row>
    <row r="22" ht="15.75" customHeight="1">
      <c r="A22" s="33"/>
      <c r="B22" s="33"/>
      <c r="C22" s="34"/>
      <c r="E22" s="35"/>
      <c r="G22" s="36"/>
    </row>
    <row r="23" ht="15.75" customHeight="1">
      <c r="A23" s="33"/>
      <c r="B23" s="33"/>
      <c r="C23" s="34"/>
      <c r="E23" s="35"/>
      <c r="G23" s="36"/>
    </row>
    <row r="24" ht="15.75" customHeight="1">
      <c r="A24" s="33"/>
      <c r="B24" s="33"/>
      <c r="C24" s="34"/>
      <c r="E24" s="35"/>
      <c r="G24" s="36"/>
    </row>
    <row r="25" ht="15.75" customHeight="1">
      <c r="A25" s="33"/>
      <c r="B25" s="33"/>
      <c r="C25" s="34"/>
      <c r="E25" s="35"/>
      <c r="G25" s="36"/>
    </row>
    <row r="26" ht="15.75" customHeight="1">
      <c r="A26" s="33"/>
      <c r="B26" s="33"/>
      <c r="C26" s="34"/>
      <c r="E26" s="35"/>
      <c r="G26" s="36"/>
    </row>
    <row r="27" ht="15.75" customHeight="1">
      <c r="A27" s="33"/>
      <c r="B27" s="33"/>
      <c r="C27" s="34"/>
      <c r="E27" s="35"/>
      <c r="G27" s="36"/>
    </row>
    <row r="28" ht="15.75" customHeight="1">
      <c r="A28" s="33"/>
      <c r="B28" s="33"/>
      <c r="C28" s="34"/>
      <c r="E28" s="35"/>
      <c r="G28" s="36"/>
    </row>
    <row r="29" ht="15.75" customHeight="1">
      <c r="A29" s="33"/>
      <c r="B29" s="33"/>
      <c r="C29" s="34"/>
      <c r="E29" s="35"/>
      <c r="G29" s="36"/>
    </row>
    <row r="30" ht="15.75" customHeight="1">
      <c r="A30" s="33"/>
      <c r="B30" s="33"/>
      <c r="C30" s="34"/>
      <c r="E30" s="35"/>
      <c r="G30" s="36"/>
    </row>
    <row r="31" ht="15.75" customHeight="1">
      <c r="A31" s="33"/>
      <c r="B31" s="33"/>
      <c r="C31" s="34"/>
      <c r="E31" s="35"/>
      <c r="G31" s="36"/>
    </row>
    <row r="32" ht="15.75" customHeight="1">
      <c r="A32" s="33"/>
      <c r="B32" s="33"/>
      <c r="C32" s="34"/>
      <c r="E32" s="35"/>
      <c r="G32" s="36"/>
    </row>
    <row r="33" ht="15.75" customHeight="1">
      <c r="A33" s="33"/>
      <c r="B33" s="33"/>
      <c r="C33" s="34"/>
      <c r="E33" s="35"/>
      <c r="G33" s="36"/>
    </row>
    <row r="34" ht="15.75" customHeight="1">
      <c r="A34" s="33"/>
      <c r="B34" s="33"/>
      <c r="C34" s="34"/>
      <c r="E34" s="35"/>
      <c r="G34" s="36"/>
    </row>
    <row r="35" ht="15.75" customHeight="1">
      <c r="A35" s="33"/>
      <c r="B35" s="33"/>
      <c r="C35" s="34"/>
      <c r="E35" s="35"/>
      <c r="G35" s="36"/>
    </row>
    <row r="36" ht="15.75" customHeight="1">
      <c r="A36" s="33"/>
      <c r="B36" s="33"/>
      <c r="C36" s="34"/>
      <c r="E36" s="35"/>
      <c r="G36" s="36"/>
    </row>
    <row r="37" ht="15.75" customHeight="1">
      <c r="A37" s="33"/>
      <c r="B37" s="33"/>
      <c r="C37" s="34"/>
      <c r="E37" s="35"/>
      <c r="G37" s="36"/>
    </row>
    <row r="38" ht="15.75" customHeight="1">
      <c r="A38" s="33"/>
      <c r="B38" s="33"/>
      <c r="C38" s="34"/>
      <c r="E38" s="35"/>
      <c r="G38" s="36"/>
    </row>
    <row r="39" ht="15.75" customHeight="1">
      <c r="A39" s="33"/>
      <c r="B39" s="33"/>
      <c r="C39" s="34"/>
      <c r="E39" s="35"/>
      <c r="G39" s="36"/>
    </row>
    <row r="40" ht="15.75" customHeight="1">
      <c r="A40" s="33"/>
      <c r="B40" s="33"/>
      <c r="C40" s="34"/>
      <c r="E40" s="35"/>
      <c r="G40" s="36"/>
    </row>
    <row r="41" ht="15.75" customHeight="1">
      <c r="A41" s="33"/>
      <c r="B41" s="33"/>
      <c r="C41" s="34"/>
      <c r="E41" s="35"/>
      <c r="G41" s="36"/>
    </row>
    <row r="42" ht="15.75" customHeight="1">
      <c r="A42" s="33"/>
      <c r="B42" s="33"/>
      <c r="C42" s="34"/>
      <c r="E42" s="35"/>
      <c r="G42" s="36"/>
    </row>
    <row r="43" ht="15.75" customHeight="1">
      <c r="A43" s="33"/>
      <c r="B43" s="33"/>
      <c r="C43" s="34"/>
      <c r="E43" s="35"/>
      <c r="G43" s="36"/>
    </row>
    <row r="44" ht="15.75" customHeight="1">
      <c r="A44" s="33"/>
      <c r="B44" s="33"/>
      <c r="C44" s="34"/>
      <c r="E44" s="35"/>
      <c r="G44" s="36"/>
    </row>
    <row r="45" ht="15.75" customHeight="1">
      <c r="A45" s="33"/>
      <c r="B45" s="33"/>
      <c r="C45" s="34"/>
      <c r="E45" s="35"/>
      <c r="G45" s="36"/>
    </row>
    <row r="46" ht="15.75" customHeight="1">
      <c r="A46" s="33"/>
      <c r="B46" s="33"/>
      <c r="C46" s="34"/>
      <c r="E46" s="35"/>
      <c r="G46" s="36"/>
    </row>
    <row r="47" ht="15.75" customHeight="1">
      <c r="A47" s="33"/>
      <c r="B47" s="33"/>
      <c r="C47" s="34"/>
      <c r="E47" s="35"/>
      <c r="G47" s="36"/>
    </row>
    <row r="48" ht="15.75" customHeight="1">
      <c r="A48" s="33"/>
      <c r="B48" s="33"/>
      <c r="C48" s="34"/>
      <c r="E48" s="35"/>
      <c r="G48" s="36"/>
    </row>
    <row r="49" ht="15.75" customHeight="1">
      <c r="A49" s="33"/>
      <c r="B49" s="33"/>
      <c r="C49" s="34"/>
      <c r="E49" s="35"/>
      <c r="G49" s="36"/>
    </row>
    <row r="50" ht="15.75" customHeight="1">
      <c r="A50" s="33"/>
      <c r="B50" s="33"/>
      <c r="C50" s="34"/>
      <c r="E50" s="35"/>
      <c r="G50" s="36"/>
    </row>
    <row r="51" ht="15.75" customHeight="1">
      <c r="A51" s="33"/>
      <c r="B51" s="33"/>
      <c r="C51" s="34"/>
      <c r="E51" s="35"/>
      <c r="G51" s="36"/>
    </row>
    <row r="52" ht="15.75" customHeight="1">
      <c r="A52" s="33"/>
      <c r="B52" s="33"/>
      <c r="C52" s="34"/>
      <c r="E52" s="35"/>
      <c r="G52" s="36"/>
    </row>
    <row r="53" ht="15.75" customHeight="1">
      <c r="A53" s="33"/>
      <c r="B53" s="33"/>
      <c r="C53" s="34"/>
      <c r="E53" s="35"/>
      <c r="G53" s="36"/>
    </row>
    <row r="54" ht="15.75" customHeight="1">
      <c r="A54" s="33"/>
      <c r="B54" s="33"/>
      <c r="C54" s="34"/>
      <c r="E54" s="35"/>
      <c r="G54" s="36"/>
    </row>
    <row r="55" ht="15.75" customHeight="1">
      <c r="A55" s="33"/>
      <c r="B55" s="33"/>
      <c r="C55" s="34"/>
      <c r="E55" s="35"/>
      <c r="G55" s="36"/>
    </row>
    <row r="56" ht="15.75" customHeight="1">
      <c r="A56" s="33"/>
      <c r="B56" s="33"/>
      <c r="C56" s="34"/>
      <c r="E56" s="35"/>
      <c r="G56" s="36"/>
    </row>
    <row r="57" ht="15.75" customHeight="1">
      <c r="A57" s="33"/>
      <c r="B57" s="33"/>
      <c r="C57" s="34"/>
      <c r="E57" s="35"/>
      <c r="G57" s="36"/>
    </row>
    <row r="58" ht="15.75" customHeight="1">
      <c r="A58" s="33"/>
      <c r="B58" s="33"/>
      <c r="C58" s="34"/>
      <c r="E58" s="35"/>
      <c r="G58" s="36"/>
    </row>
    <row r="59" ht="15.75" customHeight="1">
      <c r="A59" s="33"/>
      <c r="B59" s="33"/>
      <c r="C59" s="34"/>
      <c r="E59" s="35"/>
      <c r="G59" s="36"/>
    </row>
    <row r="60" ht="15.75" customHeight="1">
      <c r="A60" s="33"/>
      <c r="B60" s="33"/>
      <c r="C60" s="34"/>
      <c r="E60" s="35"/>
      <c r="G60" s="36"/>
    </row>
    <row r="61" ht="15.75" customHeight="1">
      <c r="A61" s="33"/>
      <c r="B61" s="33"/>
      <c r="C61" s="34"/>
      <c r="E61" s="35"/>
      <c r="G61" s="36"/>
    </row>
    <row r="62" ht="15.75" customHeight="1">
      <c r="A62" s="33"/>
      <c r="B62" s="33"/>
      <c r="C62" s="34"/>
      <c r="E62" s="35"/>
      <c r="G62" s="36"/>
    </row>
    <row r="63" ht="15.75" customHeight="1">
      <c r="A63" s="33"/>
      <c r="B63" s="33"/>
      <c r="C63" s="34"/>
      <c r="E63" s="35"/>
      <c r="G63" s="36"/>
    </row>
    <row r="64" ht="15.75" customHeight="1">
      <c r="A64" s="33"/>
      <c r="B64" s="33"/>
      <c r="C64" s="34"/>
      <c r="E64" s="35"/>
      <c r="G64" s="36"/>
    </row>
    <row r="65" ht="15.75" customHeight="1">
      <c r="A65" s="33"/>
      <c r="B65" s="33"/>
      <c r="C65" s="34"/>
      <c r="E65" s="35"/>
      <c r="G65" s="36"/>
    </row>
    <row r="66" ht="15.75" customHeight="1">
      <c r="A66" s="33"/>
      <c r="B66" s="33"/>
      <c r="C66" s="34"/>
      <c r="E66" s="35"/>
      <c r="G66" s="36"/>
    </row>
    <row r="67" ht="15.75" customHeight="1">
      <c r="A67" s="33"/>
      <c r="B67" s="33"/>
      <c r="C67" s="34"/>
      <c r="E67" s="35"/>
      <c r="G67" s="36"/>
    </row>
    <row r="68" ht="15.75" customHeight="1">
      <c r="A68" s="33"/>
      <c r="B68" s="33"/>
      <c r="C68" s="34"/>
      <c r="E68" s="35"/>
      <c r="G68" s="36"/>
    </row>
    <row r="69" ht="15.75" customHeight="1">
      <c r="A69" s="33"/>
      <c r="B69" s="33"/>
      <c r="C69" s="34"/>
      <c r="E69" s="35"/>
      <c r="G69" s="36"/>
    </row>
    <row r="70" ht="15.75" customHeight="1">
      <c r="A70" s="33"/>
      <c r="B70" s="33"/>
      <c r="C70" s="34"/>
      <c r="E70" s="35"/>
      <c r="G70" s="36"/>
    </row>
    <row r="71" ht="15.75" customHeight="1">
      <c r="A71" s="33"/>
      <c r="B71" s="33"/>
      <c r="C71" s="34"/>
      <c r="E71" s="35"/>
      <c r="G71" s="36"/>
    </row>
    <row r="72" ht="15.75" customHeight="1">
      <c r="A72" s="33"/>
      <c r="B72" s="33"/>
      <c r="C72" s="34"/>
      <c r="E72" s="35"/>
      <c r="G72" s="36"/>
    </row>
    <row r="73" ht="15.75" customHeight="1">
      <c r="A73" s="33"/>
      <c r="B73" s="33"/>
      <c r="C73" s="34"/>
      <c r="E73" s="35"/>
      <c r="G73" s="36"/>
    </row>
    <row r="74" ht="15.75" customHeight="1">
      <c r="A74" s="33"/>
      <c r="B74" s="33"/>
      <c r="C74" s="34"/>
      <c r="E74" s="35"/>
      <c r="G74" s="36"/>
    </row>
    <row r="75" ht="15.75" customHeight="1">
      <c r="A75" s="33"/>
      <c r="B75" s="33"/>
      <c r="C75" s="34"/>
      <c r="E75" s="35"/>
      <c r="G75" s="36"/>
    </row>
    <row r="76" ht="15.75" customHeight="1">
      <c r="A76" s="33"/>
      <c r="B76" s="33"/>
      <c r="C76" s="34"/>
      <c r="E76" s="35"/>
      <c r="G76" s="36"/>
    </row>
    <row r="77" ht="15.75" customHeight="1">
      <c r="A77" s="33"/>
      <c r="B77" s="33"/>
      <c r="C77" s="34"/>
      <c r="E77" s="35"/>
      <c r="G77" s="36"/>
    </row>
    <row r="78" ht="15.75" customHeight="1">
      <c r="A78" s="33"/>
      <c r="B78" s="33"/>
      <c r="C78" s="34"/>
      <c r="E78" s="35"/>
      <c r="G78" s="36"/>
    </row>
    <row r="79" ht="15.75" customHeight="1">
      <c r="A79" s="33"/>
      <c r="B79" s="33"/>
      <c r="C79" s="34"/>
      <c r="E79" s="35"/>
      <c r="G79" s="36"/>
    </row>
    <row r="80" ht="15.75" customHeight="1">
      <c r="A80" s="33"/>
      <c r="B80" s="33"/>
      <c r="C80" s="34"/>
      <c r="E80" s="35"/>
      <c r="G80" s="36"/>
    </row>
    <row r="81" ht="15.75" customHeight="1">
      <c r="A81" s="33"/>
      <c r="B81" s="33"/>
      <c r="C81" s="34"/>
      <c r="E81" s="35"/>
      <c r="G81" s="36"/>
    </row>
    <row r="82" ht="15.75" customHeight="1">
      <c r="A82" s="33"/>
      <c r="B82" s="33"/>
      <c r="C82" s="34"/>
      <c r="E82" s="35"/>
      <c r="G82" s="36"/>
    </row>
    <row r="83" ht="15.75" customHeight="1">
      <c r="A83" s="33"/>
      <c r="B83" s="33"/>
      <c r="C83" s="34"/>
      <c r="E83" s="35"/>
      <c r="G83" s="36"/>
    </row>
    <row r="84" ht="15.75" customHeight="1">
      <c r="A84" s="33"/>
      <c r="B84" s="33"/>
      <c r="C84" s="34"/>
      <c r="E84" s="35"/>
      <c r="G84" s="36"/>
    </row>
    <row r="85" ht="15.75" customHeight="1">
      <c r="A85" s="33"/>
      <c r="B85" s="33"/>
      <c r="C85" s="34"/>
      <c r="E85" s="35"/>
      <c r="G85" s="36"/>
    </row>
    <row r="86" ht="15.75" customHeight="1">
      <c r="A86" s="33"/>
      <c r="B86" s="33"/>
      <c r="C86" s="34"/>
      <c r="E86" s="35"/>
      <c r="G86" s="36"/>
    </row>
    <row r="87" ht="15.75" customHeight="1">
      <c r="A87" s="33"/>
      <c r="B87" s="33"/>
      <c r="C87" s="34"/>
      <c r="E87" s="35"/>
      <c r="G87" s="36"/>
    </row>
    <row r="88" ht="15.75" customHeight="1">
      <c r="A88" s="33"/>
      <c r="B88" s="33"/>
      <c r="C88" s="34"/>
      <c r="E88" s="35"/>
      <c r="G88" s="36"/>
    </row>
    <row r="89" ht="15.75" customHeight="1">
      <c r="A89" s="33"/>
      <c r="B89" s="33"/>
      <c r="C89" s="34"/>
      <c r="E89" s="35"/>
      <c r="G89" s="36"/>
    </row>
    <row r="90" ht="15.75" customHeight="1">
      <c r="A90" s="33"/>
      <c r="B90" s="33"/>
      <c r="C90" s="34"/>
      <c r="E90" s="35"/>
      <c r="G90" s="36"/>
    </row>
    <row r="91" ht="15.75" customHeight="1">
      <c r="A91" s="33"/>
      <c r="B91" s="33"/>
      <c r="C91" s="34"/>
      <c r="E91" s="35"/>
      <c r="G91" s="36"/>
    </row>
    <row r="92" ht="15.75" customHeight="1">
      <c r="A92" s="33"/>
      <c r="B92" s="33"/>
      <c r="C92" s="34"/>
      <c r="E92" s="35"/>
      <c r="G92" s="36"/>
    </row>
    <row r="93" ht="15.75" customHeight="1">
      <c r="A93" s="33"/>
      <c r="B93" s="33"/>
      <c r="C93" s="34"/>
      <c r="E93" s="35"/>
      <c r="G93" s="36"/>
    </row>
    <row r="94" ht="15.75" customHeight="1">
      <c r="A94" s="33"/>
      <c r="B94" s="33"/>
      <c r="C94" s="34"/>
      <c r="E94" s="35"/>
      <c r="G94" s="36"/>
    </row>
    <row r="95" ht="15.75" customHeight="1">
      <c r="A95" s="33"/>
      <c r="B95" s="33"/>
      <c r="C95" s="34"/>
      <c r="E95" s="35"/>
      <c r="G95" s="36"/>
    </row>
    <row r="96" ht="15.75" customHeight="1">
      <c r="A96" s="33"/>
      <c r="B96" s="33"/>
      <c r="C96" s="34"/>
      <c r="E96" s="35"/>
      <c r="G96" s="36"/>
    </row>
    <row r="97" ht="15.75" customHeight="1">
      <c r="A97" s="33"/>
      <c r="B97" s="33"/>
      <c r="C97" s="34"/>
      <c r="E97" s="35"/>
      <c r="G97" s="36"/>
    </row>
    <row r="98" ht="15.75" customHeight="1">
      <c r="A98" s="33"/>
      <c r="B98" s="33"/>
      <c r="C98" s="34"/>
      <c r="E98" s="35"/>
      <c r="G98" s="36"/>
    </row>
    <row r="99" ht="15.75" customHeight="1">
      <c r="A99" s="33"/>
      <c r="B99" s="33"/>
      <c r="C99" s="34"/>
      <c r="E99" s="35"/>
      <c r="G99" s="36"/>
    </row>
    <row r="100" ht="15.75" customHeight="1">
      <c r="A100" s="33"/>
      <c r="B100" s="33"/>
      <c r="C100" s="34"/>
      <c r="E100" s="35"/>
      <c r="G100" s="36"/>
    </row>
    <row r="101" ht="15.75" customHeight="1">
      <c r="A101" s="33"/>
      <c r="B101" s="33"/>
      <c r="C101" s="34"/>
      <c r="E101" s="35"/>
      <c r="G101" s="36"/>
    </row>
    <row r="102" ht="15.75" customHeight="1">
      <c r="A102" s="33"/>
      <c r="B102" s="33"/>
      <c r="C102" s="34"/>
      <c r="E102" s="35"/>
      <c r="G102" s="36"/>
    </row>
    <row r="103" ht="15.75" customHeight="1">
      <c r="A103" s="33"/>
      <c r="B103" s="33"/>
      <c r="C103" s="34"/>
      <c r="E103" s="35"/>
      <c r="G103" s="36"/>
    </row>
    <row r="104" ht="15.75" customHeight="1">
      <c r="A104" s="33"/>
      <c r="B104" s="33"/>
      <c r="C104" s="34"/>
      <c r="E104" s="35"/>
      <c r="G104" s="36"/>
    </row>
    <row r="105" ht="15.75" customHeight="1">
      <c r="A105" s="33"/>
      <c r="B105" s="33"/>
      <c r="C105" s="34"/>
      <c r="E105" s="35"/>
      <c r="G105" s="36"/>
    </row>
    <row r="106" ht="15.75" customHeight="1">
      <c r="A106" s="33"/>
      <c r="B106" s="33"/>
      <c r="C106" s="34"/>
      <c r="E106" s="35"/>
      <c r="G106" s="36"/>
    </row>
    <row r="107" ht="15.75" customHeight="1">
      <c r="A107" s="33"/>
      <c r="B107" s="33"/>
      <c r="C107" s="34"/>
      <c r="E107" s="35"/>
      <c r="G107" s="36"/>
    </row>
    <row r="108" ht="15.75" customHeight="1">
      <c r="A108" s="33"/>
      <c r="B108" s="33"/>
      <c r="C108" s="34"/>
      <c r="E108" s="35"/>
      <c r="G108" s="36"/>
    </row>
    <row r="109" ht="15.75" customHeight="1">
      <c r="A109" s="33"/>
      <c r="B109" s="33"/>
      <c r="C109" s="34"/>
      <c r="E109" s="35"/>
      <c r="G109" s="36"/>
    </row>
    <row r="110" ht="15.75" customHeight="1">
      <c r="A110" s="33"/>
      <c r="B110" s="33"/>
      <c r="C110" s="34"/>
      <c r="E110" s="35"/>
      <c r="G110" s="36"/>
    </row>
    <row r="111" ht="15.75" customHeight="1">
      <c r="A111" s="33"/>
      <c r="B111" s="33"/>
      <c r="C111" s="34"/>
      <c r="E111" s="35"/>
      <c r="G111" s="36"/>
    </row>
    <row r="112" ht="15.75" customHeight="1">
      <c r="A112" s="33"/>
      <c r="B112" s="33"/>
      <c r="C112" s="34"/>
      <c r="E112" s="35"/>
      <c r="G112" s="36"/>
    </row>
    <row r="113" ht="15.75" customHeight="1">
      <c r="A113" s="33"/>
      <c r="B113" s="33"/>
      <c r="C113" s="34"/>
      <c r="E113" s="35"/>
      <c r="G113" s="36"/>
    </row>
    <row r="114" ht="15.75" customHeight="1">
      <c r="A114" s="33"/>
      <c r="B114" s="33"/>
      <c r="C114" s="34"/>
      <c r="E114" s="35"/>
      <c r="G114" s="36"/>
    </row>
    <row r="115" ht="15.75" customHeight="1">
      <c r="A115" s="33"/>
      <c r="B115" s="33"/>
      <c r="C115" s="34"/>
      <c r="E115" s="35"/>
      <c r="G115" s="36"/>
    </row>
    <row r="116" ht="15.75" customHeight="1">
      <c r="A116" s="33"/>
      <c r="B116" s="33"/>
      <c r="C116" s="34"/>
      <c r="E116" s="35"/>
      <c r="G116" s="36"/>
    </row>
    <row r="117" ht="15.75" customHeight="1">
      <c r="A117" s="33"/>
      <c r="B117" s="33"/>
      <c r="C117" s="34"/>
      <c r="E117" s="35"/>
      <c r="G117" s="36"/>
    </row>
    <row r="118" ht="15.75" customHeight="1">
      <c r="A118" s="33"/>
      <c r="B118" s="33"/>
      <c r="C118" s="34"/>
      <c r="E118" s="35"/>
      <c r="G118" s="36"/>
    </row>
    <row r="119" ht="15.75" customHeight="1">
      <c r="A119" s="33"/>
      <c r="B119" s="33"/>
      <c r="C119" s="34"/>
      <c r="E119" s="35"/>
      <c r="G119" s="36"/>
    </row>
    <row r="120" ht="15.75" customHeight="1">
      <c r="A120" s="33"/>
      <c r="B120" s="33"/>
      <c r="C120" s="34"/>
      <c r="E120" s="35"/>
      <c r="G120" s="36"/>
    </row>
    <row r="121" ht="15.75" customHeight="1">
      <c r="A121" s="33"/>
      <c r="B121" s="33"/>
      <c r="C121" s="34"/>
      <c r="E121" s="35"/>
      <c r="G121" s="36"/>
    </row>
    <row r="122" ht="15.75" customHeight="1">
      <c r="A122" s="33"/>
      <c r="B122" s="33"/>
      <c r="C122" s="34"/>
      <c r="E122" s="35"/>
      <c r="G122" s="36"/>
    </row>
    <row r="123" ht="15.75" customHeight="1">
      <c r="A123" s="33"/>
      <c r="B123" s="33"/>
      <c r="C123" s="34"/>
      <c r="E123" s="35"/>
      <c r="G123" s="36"/>
    </row>
    <row r="124" ht="15.75" customHeight="1">
      <c r="A124" s="33"/>
      <c r="B124" s="33"/>
      <c r="C124" s="34"/>
      <c r="E124" s="35"/>
      <c r="G124" s="36"/>
    </row>
    <row r="125" ht="15.75" customHeight="1">
      <c r="A125" s="33"/>
      <c r="B125" s="33"/>
      <c r="C125" s="34"/>
      <c r="E125" s="35"/>
      <c r="G125" s="36"/>
    </row>
    <row r="126" ht="15.75" customHeight="1">
      <c r="A126" s="33"/>
      <c r="B126" s="33"/>
      <c r="C126" s="34"/>
      <c r="E126" s="35"/>
      <c r="G126" s="36"/>
    </row>
    <row r="127" ht="15.75" customHeight="1">
      <c r="A127" s="33"/>
      <c r="B127" s="33"/>
      <c r="C127" s="34"/>
      <c r="E127" s="35"/>
      <c r="G127" s="36"/>
    </row>
    <row r="128" ht="15.75" customHeight="1">
      <c r="A128" s="33"/>
      <c r="B128" s="33"/>
      <c r="C128" s="34"/>
      <c r="E128" s="35"/>
      <c r="G128" s="36"/>
    </row>
    <row r="129" ht="15.75" customHeight="1">
      <c r="A129" s="33"/>
      <c r="B129" s="33"/>
      <c r="C129" s="34"/>
      <c r="E129" s="35"/>
      <c r="G129" s="36"/>
    </row>
    <row r="130" ht="15.75" customHeight="1">
      <c r="A130" s="33"/>
      <c r="B130" s="33"/>
      <c r="C130" s="34"/>
      <c r="E130" s="35"/>
      <c r="G130" s="36"/>
    </row>
    <row r="131" ht="15.75" customHeight="1">
      <c r="A131" s="33"/>
      <c r="B131" s="33"/>
      <c r="C131" s="34"/>
      <c r="E131" s="35"/>
      <c r="G131" s="36"/>
    </row>
    <row r="132" ht="15.75" customHeight="1">
      <c r="A132" s="33"/>
      <c r="B132" s="33"/>
      <c r="C132" s="34"/>
      <c r="E132" s="35"/>
      <c r="G132" s="36"/>
    </row>
    <row r="133" ht="15.75" customHeight="1">
      <c r="A133" s="33"/>
      <c r="B133" s="33"/>
      <c r="C133" s="34"/>
      <c r="E133" s="35"/>
      <c r="G133" s="36"/>
    </row>
    <row r="134" ht="15.75" customHeight="1">
      <c r="A134" s="33"/>
      <c r="B134" s="33"/>
      <c r="C134" s="34"/>
      <c r="E134" s="35"/>
      <c r="G134" s="36"/>
    </row>
    <row r="135" ht="15.75" customHeight="1">
      <c r="A135" s="33"/>
      <c r="B135" s="33"/>
      <c r="C135" s="34"/>
      <c r="E135" s="35"/>
      <c r="G135" s="36"/>
    </row>
    <row r="136" ht="15.75" customHeight="1">
      <c r="A136" s="33"/>
      <c r="B136" s="33"/>
      <c r="C136" s="34"/>
      <c r="E136" s="35"/>
      <c r="G136" s="36"/>
    </row>
    <row r="137" ht="15.75" customHeight="1">
      <c r="A137" s="33"/>
      <c r="B137" s="33"/>
      <c r="C137" s="34"/>
      <c r="E137" s="35"/>
      <c r="G137" s="36"/>
    </row>
    <row r="138" ht="15.75" customHeight="1">
      <c r="A138" s="33"/>
      <c r="B138" s="33"/>
      <c r="C138" s="34"/>
      <c r="E138" s="35"/>
      <c r="G138" s="36"/>
    </row>
    <row r="139" ht="15.75" customHeight="1">
      <c r="A139" s="33"/>
      <c r="B139" s="33"/>
      <c r="C139" s="34"/>
      <c r="E139" s="35"/>
      <c r="G139" s="36"/>
    </row>
    <row r="140" ht="15.75" customHeight="1">
      <c r="A140" s="33"/>
      <c r="B140" s="33"/>
      <c r="C140" s="34"/>
      <c r="E140" s="35"/>
      <c r="G140" s="36"/>
    </row>
    <row r="141" ht="15.75" customHeight="1">
      <c r="A141" s="33"/>
      <c r="B141" s="33"/>
      <c r="C141" s="34"/>
      <c r="E141" s="35"/>
      <c r="G141" s="36"/>
    </row>
    <row r="142" ht="15.75" customHeight="1">
      <c r="A142" s="33"/>
      <c r="B142" s="33"/>
      <c r="C142" s="34"/>
      <c r="E142" s="35"/>
      <c r="G142" s="36"/>
    </row>
    <row r="143" ht="15.75" customHeight="1">
      <c r="A143" s="33"/>
      <c r="B143" s="33"/>
      <c r="C143" s="34"/>
      <c r="E143" s="35"/>
      <c r="G143" s="36"/>
    </row>
    <row r="144" ht="15.75" customHeight="1">
      <c r="A144" s="33"/>
      <c r="B144" s="33"/>
      <c r="C144" s="34"/>
      <c r="E144" s="35"/>
      <c r="G144" s="36"/>
    </row>
    <row r="145" ht="15.75" customHeight="1">
      <c r="A145" s="33"/>
      <c r="B145" s="33"/>
      <c r="C145" s="34"/>
      <c r="E145" s="35"/>
      <c r="G145" s="36"/>
    </row>
    <row r="146" ht="15.75" customHeight="1">
      <c r="A146" s="33"/>
      <c r="B146" s="33"/>
      <c r="C146" s="34"/>
      <c r="E146" s="35"/>
      <c r="G146" s="36"/>
    </row>
    <row r="147" ht="15.75" customHeight="1">
      <c r="A147" s="33"/>
      <c r="B147" s="33"/>
      <c r="C147" s="34"/>
      <c r="E147" s="35"/>
      <c r="G147" s="36"/>
    </row>
    <row r="148" ht="15.75" customHeight="1">
      <c r="A148" s="33"/>
      <c r="B148" s="33"/>
      <c r="C148" s="34"/>
      <c r="E148" s="35"/>
      <c r="G148" s="36"/>
    </row>
    <row r="149" ht="15.75" customHeight="1">
      <c r="A149" s="33"/>
      <c r="B149" s="33"/>
      <c r="C149" s="34"/>
      <c r="E149" s="35"/>
      <c r="G149" s="36"/>
    </row>
    <row r="150" ht="15.75" customHeight="1">
      <c r="A150" s="33"/>
      <c r="B150" s="33"/>
      <c r="C150" s="34"/>
      <c r="E150" s="35"/>
      <c r="G150" s="36"/>
    </row>
    <row r="151" ht="15.75" customHeight="1">
      <c r="A151" s="33"/>
      <c r="B151" s="33"/>
      <c r="C151" s="34"/>
      <c r="E151" s="35"/>
      <c r="G151" s="36"/>
    </row>
    <row r="152" ht="15.75" customHeight="1">
      <c r="A152" s="33"/>
      <c r="B152" s="33"/>
      <c r="C152" s="34"/>
      <c r="E152" s="35"/>
      <c r="G152" s="36"/>
    </row>
    <row r="153" ht="15.75" customHeight="1">
      <c r="A153" s="33"/>
      <c r="B153" s="33"/>
      <c r="C153" s="34"/>
      <c r="E153" s="35"/>
      <c r="G153" s="36"/>
    </row>
    <row r="154" ht="15.75" customHeight="1">
      <c r="A154" s="33"/>
      <c r="B154" s="33"/>
      <c r="C154" s="34"/>
      <c r="E154" s="35"/>
      <c r="G154" s="36"/>
    </row>
    <row r="155" ht="15.75" customHeight="1">
      <c r="A155" s="33"/>
      <c r="B155" s="33"/>
      <c r="C155" s="34"/>
      <c r="E155" s="35"/>
      <c r="G155" s="36"/>
    </row>
    <row r="156" ht="15.75" customHeight="1">
      <c r="A156" s="33"/>
      <c r="B156" s="33"/>
      <c r="C156" s="34"/>
      <c r="E156" s="35"/>
      <c r="G156" s="36"/>
    </row>
    <row r="157" ht="15.75" customHeight="1">
      <c r="A157" s="33"/>
      <c r="B157" s="33"/>
      <c r="C157" s="34"/>
      <c r="E157" s="35"/>
      <c r="G157" s="36"/>
    </row>
    <row r="158" ht="15.75" customHeight="1">
      <c r="A158" s="33"/>
      <c r="B158" s="33"/>
      <c r="C158" s="34"/>
      <c r="E158" s="35"/>
      <c r="G158" s="36"/>
    </row>
    <row r="159" ht="15.75" customHeight="1">
      <c r="A159" s="33"/>
      <c r="B159" s="33"/>
      <c r="C159" s="34"/>
      <c r="E159" s="35"/>
      <c r="G159" s="36"/>
    </row>
    <row r="160" ht="15.75" customHeight="1">
      <c r="A160" s="33"/>
      <c r="B160" s="33"/>
      <c r="C160" s="34"/>
      <c r="E160" s="35"/>
      <c r="G160" s="36"/>
    </row>
    <row r="161" ht="15.75" customHeight="1">
      <c r="A161" s="33"/>
      <c r="B161" s="33"/>
      <c r="C161" s="34"/>
      <c r="E161" s="35"/>
      <c r="G161" s="36"/>
    </row>
    <row r="162" ht="15.75" customHeight="1">
      <c r="A162" s="33"/>
      <c r="B162" s="33"/>
      <c r="C162" s="34"/>
      <c r="E162" s="35"/>
      <c r="G162" s="36"/>
    </row>
    <row r="163" ht="15.75" customHeight="1">
      <c r="A163" s="33"/>
      <c r="B163" s="33"/>
      <c r="C163" s="34"/>
      <c r="E163" s="35"/>
      <c r="G163" s="36"/>
    </row>
    <row r="164" ht="15.75" customHeight="1">
      <c r="A164" s="33"/>
      <c r="B164" s="33"/>
      <c r="C164" s="34"/>
      <c r="E164" s="35"/>
      <c r="G164" s="36"/>
    </row>
    <row r="165" ht="15.75" customHeight="1">
      <c r="A165" s="33"/>
      <c r="B165" s="33"/>
      <c r="C165" s="34"/>
      <c r="E165" s="35"/>
      <c r="G165" s="36"/>
    </row>
    <row r="166" ht="15.75" customHeight="1">
      <c r="A166" s="33"/>
      <c r="B166" s="33"/>
      <c r="C166" s="34"/>
      <c r="E166" s="35"/>
      <c r="G166" s="36"/>
    </row>
    <row r="167" ht="15.75" customHeight="1">
      <c r="A167" s="33"/>
      <c r="B167" s="33"/>
      <c r="C167" s="34"/>
      <c r="E167" s="35"/>
      <c r="G167" s="36"/>
    </row>
    <row r="168" ht="15.75" customHeight="1">
      <c r="A168" s="33"/>
      <c r="B168" s="33"/>
      <c r="C168" s="34"/>
      <c r="E168" s="35"/>
      <c r="G168" s="36"/>
    </row>
    <row r="169" ht="15.75" customHeight="1">
      <c r="A169" s="33"/>
      <c r="B169" s="33"/>
      <c r="C169" s="34"/>
      <c r="E169" s="35"/>
      <c r="G169" s="36"/>
    </row>
    <row r="170" ht="15.75" customHeight="1">
      <c r="A170" s="33"/>
      <c r="B170" s="33"/>
      <c r="C170" s="34"/>
      <c r="E170" s="35"/>
      <c r="G170" s="36"/>
    </row>
    <row r="171" ht="15.75" customHeight="1">
      <c r="A171" s="33"/>
      <c r="B171" s="33"/>
      <c r="C171" s="34"/>
      <c r="E171" s="35"/>
      <c r="G171" s="36"/>
    </row>
    <row r="172" ht="15.75" customHeight="1">
      <c r="A172" s="33"/>
      <c r="B172" s="33"/>
      <c r="C172" s="34"/>
      <c r="E172" s="35"/>
      <c r="G172" s="36"/>
    </row>
    <row r="173" ht="15.75" customHeight="1">
      <c r="A173" s="33"/>
      <c r="B173" s="33"/>
      <c r="C173" s="34"/>
      <c r="E173" s="35"/>
      <c r="G173" s="36"/>
    </row>
    <row r="174" ht="15.75" customHeight="1">
      <c r="A174" s="33"/>
      <c r="B174" s="33"/>
      <c r="C174" s="34"/>
      <c r="E174" s="35"/>
      <c r="G174" s="36"/>
    </row>
    <row r="175" ht="15.75" customHeight="1">
      <c r="A175" s="33"/>
      <c r="B175" s="33"/>
      <c r="C175" s="34"/>
      <c r="E175" s="35"/>
      <c r="G175" s="36"/>
    </row>
    <row r="176" ht="15.75" customHeight="1">
      <c r="A176" s="33"/>
      <c r="B176" s="33"/>
      <c r="C176" s="34"/>
      <c r="E176" s="35"/>
      <c r="G176" s="36"/>
    </row>
    <row r="177" ht="15.75" customHeight="1">
      <c r="A177" s="33"/>
      <c r="B177" s="33"/>
      <c r="C177" s="34"/>
      <c r="E177" s="35"/>
      <c r="G177" s="36"/>
    </row>
    <row r="178" ht="15.75" customHeight="1">
      <c r="A178" s="33"/>
      <c r="B178" s="33"/>
      <c r="C178" s="34"/>
      <c r="E178" s="35"/>
      <c r="G178" s="36"/>
    </row>
    <row r="179" ht="15.75" customHeight="1">
      <c r="A179" s="33"/>
      <c r="B179" s="33"/>
      <c r="C179" s="34"/>
      <c r="E179" s="35"/>
      <c r="G179" s="36"/>
    </row>
    <row r="180" ht="15.75" customHeight="1">
      <c r="A180" s="33"/>
      <c r="B180" s="33"/>
      <c r="C180" s="34"/>
      <c r="E180" s="35"/>
      <c r="G180" s="36"/>
    </row>
    <row r="181" ht="15.75" customHeight="1">
      <c r="A181" s="33"/>
      <c r="B181" s="33"/>
      <c r="C181" s="34"/>
      <c r="E181" s="35"/>
      <c r="G181" s="36"/>
    </row>
    <row r="182" ht="15.75" customHeight="1">
      <c r="A182" s="33"/>
      <c r="B182" s="33"/>
      <c r="C182" s="34"/>
      <c r="E182" s="35"/>
      <c r="G182" s="36"/>
    </row>
    <row r="183" ht="15.75" customHeight="1">
      <c r="A183" s="33"/>
      <c r="B183" s="33"/>
      <c r="C183" s="34"/>
      <c r="E183" s="35"/>
      <c r="G183" s="36"/>
    </row>
    <row r="184" ht="15.75" customHeight="1">
      <c r="A184" s="33"/>
      <c r="B184" s="33"/>
      <c r="C184" s="34"/>
      <c r="E184" s="35"/>
      <c r="G184" s="36"/>
    </row>
    <row r="185" ht="15.75" customHeight="1">
      <c r="A185" s="33"/>
      <c r="B185" s="33"/>
      <c r="C185" s="34"/>
      <c r="E185" s="35"/>
      <c r="G185" s="36"/>
    </row>
    <row r="186" ht="15.75" customHeight="1">
      <c r="A186" s="33"/>
      <c r="B186" s="33"/>
      <c r="C186" s="34"/>
      <c r="E186" s="35"/>
      <c r="G186" s="36"/>
    </row>
    <row r="187" ht="15.75" customHeight="1">
      <c r="A187" s="33"/>
      <c r="B187" s="33"/>
      <c r="C187" s="34"/>
      <c r="E187" s="35"/>
      <c r="G187" s="36"/>
    </row>
    <row r="188" ht="15.75" customHeight="1">
      <c r="A188" s="33"/>
      <c r="B188" s="33"/>
      <c r="C188" s="34"/>
      <c r="E188" s="35"/>
      <c r="G188" s="36"/>
    </row>
    <row r="189" ht="15.75" customHeight="1">
      <c r="A189" s="33"/>
      <c r="B189" s="33"/>
      <c r="C189" s="34"/>
      <c r="E189" s="35"/>
      <c r="G189" s="36"/>
    </row>
    <row r="190" ht="15.75" customHeight="1">
      <c r="A190" s="33"/>
      <c r="B190" s="33"/>
      <c r="C190" s="34"/>
      <c r="E190" s="35"/>
      <c r="G190" s="36"/>
    </row>
    <row r="191" ht="15.75" customHeight="1">
      <c r="A191" s="33"/>
      <c r="B191" s="33"/>
      <c r="C191" s="34"/>
      <c r="E191" s="35"/>
      <c r="G191" s="36"/>
    </row>
    <row r="192" ht="15.75" customHeight="1">
      <c r="E192" s="35"/>
      <c r="G192" s="36"/>
    </row>
    <row r="193" ht="15.75" customHeight="1">
      <c r="E193" s="35"/>
      <c r="G193" s="36"/>
    </row>
    <row r="194" ht="15.75" customHeight="1">
      <c r="E194" s="35"/>
      <c r="G194" s="36"/>
    </row>
    <row r="195" ht="15.75" customHeight="1">
      <c r="E195" s="35"/>
      <c r="G195" s="36"/>
    </row>
    <row r="196" ht="15.75" customHeight="1">
      <c r="E196" s="35"/>
      <c r="G196" s="36"/>
    </row>
    <row r="197" ht="15.75" customHeight="1">
      <c r="E197" s="35"/>
      <c r="G197" s="36"/>
    </row>
    <row r="198" ht="15.75" customHeight="1">
      <c r="E198" s="35"/>
      <c r="G198" s="36"/>
    </row>
    <row r="199" ht="15.75" customHeight="1">
      <c r="E199" s="35"/>
      <c r="G199" s="36"/>
    </row>
    <row r="200" ht="15.75" customHeight="1">
      <c r="E200" s="35"/>
      <c r="G200" s="36"/>
    </row>
    <row r="201" ht="15.75" customHeight="1">
      <c r="E201" s="35"/>
      <c r="G201" s="36"/>
    </row>
    <row r="202" ht="15.75" customHeight="1">
      <c r="E202" s="35"/>
      <c r="G202" s="36"/>
    </row>
    <row r="203" ht="15.75" customHeight="1">
      <c r="E203" s="35"/>
      <c r="G203" s="36"/>
    </row>
    <row r="204" ht="15.75" customHeight="1">
      <c r="E204" s="35"/>
      <c r="G204" s="36"/>
    </row>
    <row r="205" ht="15.75" customHeight="1">
      <c r="E205" s="35"/>
      <c r="G205" s="36"/>
    </row>
    <row r="206" ht="15.75" customHeight="1">
      <c r="E206" s="35"/>
      <c r="G206" s="36"/>
    </row>
    <row r="207" ht="15.75" customHeight="1">
      <c r="E207" s="35"/>
      <c r="G207" s="36"/>
    </row>
    <row r="208" ht="15.75" customHeight="1">
      <c r="E208" s="35"/>
      <c r="G208" s="36"/>
    </row>
    <row r="209" ht="15.75" customHeight="1">
      <c r="E209" s="35"/>
      <c r="G209" s="36"/>
    </row>
    <row r="210" ht="15.75" customHeight="1">
      <c r="E210" s="35"/>
      <c r="G210" s="36"/>
    </row>
    <row r="211" ht="15.75" customHeight="1">
      <c r="E211" s="35"/>
      <c r="G211" s="36"/>
    </row>
    <row r="212" ht="15.75" customHeight="1">
      <c r="E212" s="35"/>
      <c r="G212" s="36"/>
    </row>
    <row r="213" ht="15.75" customHeight="1">
      <c r="E213" s="35"/>
      <c r="G213" s="36"/>
    </row>
    <row r="214" ht="15.75" customHeight="1">
      <c r="E214" s="35"/>
      <c r="G214" s="36"/>
    </row>
    <row r="215" ht="15.75" customHeight="1">
      <c r="E215" s="35"/>
      <c r="G215" s="36"/>
    </row>
    <row r="216" ht="15.75" customHeight="1">
      <c r="E216" s="35"/>
      <c r="G216" s="36"/>
    </row>
    <row r="217" ht="15.75" customHeight="1">
      <c r="E217" s="35"/>
      <c r="G217" s="36"/>
    </row>
    <row r="218" ht="15.75" customHeight="1">
      <c r="E218" s="35"/>
      <c r="G218" s="36"/>
    </row>
    <row r="219" ht="15.75" customHeight="1">
      <c r="E219" s="35"/>
      <c r="G219" s="36"/>
    </row>
    <row r="220" ht="15.75" customHeight="1">
      <c r="E220" s="35"/>
      <c r="G220" s="36"/>
    </row>
    <row r="221" ht="15.75" customHeight="1">
      <c r="E221" s="37"/>
    </row>
    <row r="222" ht="15.75" customHeight="1">
      <c r="E222" s="37"/>
    </row>
    <row r="223" ht="15.75" customHeight="1">
      <c r="E223" s="37"/>
    </row>
    <row r="224" ht="15.75" customHeight="1">
      <c r="E224" s="37"/>
    </row>
    <row r="225" ht="15.75" customHeight="1">
      <c r="E225" s="37"/>
    </row>
    <row r="226" ht="15.75" customHeight="1">
      <c r="E226" s="37"/>
    </row>
    <row r="227" ht="15.75" customHeight="1">
      <c r="E227" s="37"/>
    </row>
    <row r="228" ht="15.75" customHeight="1">
      <c r="E228" s="37"/>
    </row>
    <row r="229" ht="15.75" customHeight="1">
      <c r="E229" s="37"/>
    </row>
    <row r="230" ht="15.75" customHeight="1">
      <c r="E230" s="37"/>
    </row>
    <row r="231" ht="15.75" customHeight="1">
      <c r="E231" s="37"/>
    </row>
    <row r="232" ht="15.75" customHeight="1">
      <c r="E232" s="37"/>
    </row>
    <row r="233" ht="15.75" customHeight="1">
      <c r="E233" s="37"/>
    </row>
    <row r="234" ht="15.75" customHeight="1">
      <c r="E234" s="37"/>
    </row>
    <row r="235" ht="15.75" customHeight="1">
      <c r="E235" s="37"/>
    </row>
    <row r="236" ht="15.75" customHeight="1">
      <c r="E236" s="37"/>
    </row>
    <row r="237" ht="15.75" customHeight="1">
      <c r="E237" s="37"/>
    </row>
    <row r="238" ht="15.75" customHeight="1">
      <c r="E238" s="37"/>
    </row>
    <row r="239" ht="15.75" customHeight="1">
      <c r="E239" s="37"/>
    </row>
    <row r="240" ht="15.75" customHeight="1">
      <c r="E240" s="37"/>
    </row>
    <row r="241" ht="15.75" customHeight="1">
      <c r="E241" s="37"/>
    </row>
    <row r="242" ht="15.75" customHeight="1">
      <c r="E242" s="37"/>
    </row>
    <row r="243" ht="15.75" customHeight="1">
      <c r="E243" s="37"/>
    </row>
    <row r="244" ht="15.75" customHeight="1">
      <c r="E244" s="37"/>
    </row>
    <row r="245" ht="15.75" customHeight="1">
      <c r="E245" s="37"/>
    </row>
    <row r="246" ht="15.75" customHeight="1">
      <c r="E246" s="37"/>
    </row>
    <row r="247" ht="15.75" customHeight="1">
      <c r="E247" s="37"/>
    </row>
    <row r="248" ht="15.75" customHeight="1">
      <c r="E248" s="37"/>
    </row>
    <row r="249" ht="15.75" customHeight="1">
      <c r="E249" s="37"/>
    </row>
    <row r="250" ht="15.75" customHeight="1">
      <c r="E250" s="37"/>
    </row>
    <row r="251" ht="15.75" customHeight="1">
      <c r="E251" s="37"/>
    </row>
    <row r="252" ht="15.75" customHeight="1">
      <c r="E252" s="37"/>
    </row>
    <row r="253" ht="15.75" customHeight="1">
      <c r="E253" s="37"/>
    </row>
    <row r="254" ht="15.75" customHeight="1">
      <c r="E254" s="37"/>
    </row>
    <row r="255" ht="15.75" customHeight="1">
      <c r="E255" s="37"/>
    </row>
    <row r="256" ht="15.75" customHeight="1">
      <c r="E256" s="37"/>
    </row>
    <row r="257" ht="15.75" customHeight="1">
      <c r="E257" s="37"/>
    </row>
    <row r="258" ht="15.75" customHeight="1">
      <c r="E258" s="37"/>
    </row>
    <row r="259" ht="15.75" customHeight="1">
      <c r="E259" s="37"/>
    </row>
    <row r="260" ht="15.75" customHeight="1">
      <c r="E260" s="37"/>
    </row>
    <row r="261" ht="15.75" customHeight="1">
      <c r="E261" s="37"/>
    </row>
    <row r="262" ht="15.75" customHeight="1">
      <c r="E262" s="37"/>
    </row>
    <row r="263" ht="15.75" customHeight="1">
      <c r="E263" s="37"/>
    </row>
    <row r="264" ht="15.75" customHeight="1">
      <c r="E264" s="37"/>
    </row>
    <row r="265" ht="15.75" customHeight="1">
      <c r="E265" s="37"/>
    </row>
    <row r="266" ht="15.75" customHeight="1">
      <c r="E266" s="37"/>
    </row>
    <row r="267" ht="15.75" customHeight="1">
      <c r="E267" s="37"/>
    </row>
    <row r="268" ht="15.75" customHeight="1">
      <c r="E268" s="37"/>
    </row>
    <row r="269" ht="15.75" customHeight="1">
      <c r="E269" s="37"/>
    </row>
    <row r="270" ht="15.75" customHeight="1">
      <c r="E270" s="37"/>
    </row>
    <row r="271" ht="15.75" customHeight="1">
      <c r="E271" s="37"/>
    </row>
    <row r="272" ht="15.75" customHeight="1">
      <c r="E272" s="37"/>
    </row>
    <row r="273" ht="15.75" customHeight="1">
      <c r="E273" s="37"/>
    </row>
    <row r="274" ht="15.75" customHeight="1">
      <c r="E274" s="37"/>
    </row>
    <row r="275" ht="15.75" customHeight="1">
      <c r="E275" s="37"/>
    </row>
    <row r="276" ht="15.75" customHeight="1">
      <c r="E276" s="37"/>
    </row>
    <row r="277" ht="15.75" customHeight="1">
      <c r="E277" s="37"/>
    </row>
    <row r="278" ht="15.75" customHeight="1">
      <c r="E278" s="37"/>
    </row>
    <row r="279" ht="15.75" customHeight="1">
      <c r="E279" s="37"/>
    </row>
    <row r="280" ht="15.75" customHeight="1">
      <c r="E280" s="37"/>
    </row>
    <row r="281" ht="15.75" customHeight="1">
      <c r="E281" s="37"/>
    </row>
    <row r="282" ht="15.75" customHeight="1">
      <c r="E282" s="37"/>
    </row>
    <row r="283" ht="15.75" customHeight="1">
      <c r="E283" s="37"/>
    </row>
    <row r="284" ht="15.75" customHeight="1">
      <c r="E284" s="37"/>
    </row>
    <row r="285" ht="15.75" customHeight="1">
      <c r="E285" s="37"/>
    </row>
    <row r="286" ht="15.75" customHeight="1">
      <c r="E286" s="37"/>
    </row>
    <row r="287" ht="15.75" customHeight="1">
      <c r="E287" s="37"/>
    </row>
    <row r="288" ht="15.75" customHeight="1">
      <c r="E288" s="37"/>
    </row>
    <row r="289" ht="15.75" customHeight="1">
      <c r="E289" s="37"/>
    </row>
    <row r="290" ht="15.75" customHeight="1">
      <c r="E290" s="37"/>
    </row>
    <row r="291" ht="15.75" customHeight="1">
      <c r="E291" s="37"/>
    </row>
    <row r="292" ht="15.75" customHeight="1">
      <c r="E292" s="37"/>
    </row>
    <row r="293" ht="15.75" customHeight="1">
      <c r="E293" s="37"/>
    </row>
    <row r="294" ht="15.75" customHeight="1">
      <c r="E294" s="37"/>
    </row>
    <row r="295" ht="15.75" customHeight="1">
      <c r="E295" s="37"/>
    </row>
    <row r="296" ht="15.75" customHeight="1">
      <c r="E296" s="37"/>
    </row>
    <row r="297" ht="15.75" customHeight="1">
      <c r="E297" s="37"/>
    </row>
    <row r="298" ht="15.75" customHeight="1">
      <c r="E298" s="37"/>
    </row>
    <row r="299" ht="15.75" customHeight="1">
      <c r="E299" s="37"/>
    </row>
    <row r="300" ht="15.75" customHeight="1">
      <c r="E300" s="37"/>
    </row>
    <row r="301" ht="15.75" customHeight="1">
      <c r="E301" s="37"/>
    </row>
    <row r="302" ht="15.75" customHeight="1">
      <c r="E302" s="37"/>
    </row>
    <row r="303" ht="15.75" customHeight="1">
      <c r="E303" s="37"/>
    </row>
    <row r="304" ht="15.75" customHeight="1">
      <c r="E304" s="37"/>
    </row>
    <row r="305" ht="15.75" customHeight="1">
      <c r="E305" s="37"/>
    </row>
    <row r="306" ht="15.75" customHeight="1">
      <c r="E306" s="37"/>
    </row>
    <row r="307" ht="15.75" customHeight="1">
      <c r="E307" s="37"/>
    </row>
    <row r="308" ht="15.75" customHeight="1">
      <c r="E308" s="37"/>
    </row>
    <row r="309" ht="15.75" customHeight="1">
      <c r="E309" s="37"/>
    </row>
    <row r="310" ht="15.75" customHeight="1">
      <c r="E310" s="37"/>
    </row>
    <row r="311" ht="15.75" customHeight="1">
      <c r="E311" s="37"/>
    </row>
    <row r="312" ht="15.75" customHeight="1">
      <c r="E312" s="37"/>
    </row>
    <row r="313" ht="15.75" customHeight="1">
      <c r="E313" s="37"/>
    </row>
    <row r="314" ht="15.75" customHeight="1">
      <c r="E314" s="37"/>
    </row>
    <row r="315" ht="15.75" customHeight="1">
      <c r="E315" s="37"/>
    </row>
    <row r="316" ht="15.75" customHeight="1">
      <c r="E316" s="37"/>
    </row>
    <row r="317" ht="15.75" customHeight="1">
      <c r="E317" s="37"/>
    </row>
    <row r="318" ht="15.75" customHeight="1">
      <c r="E318" s="37"/>
    </row>
    <row r="319" ht="15.75" customHeight="1">
      <c r="E319" s="37"/>
    </row>
    <row r="320" ht="15.75" customHeight="1">
      <c r="E320" s="37"/>
    </row>
    <row r="321" ht="15.75" customHeight="1">
      <c r="E321" s="37"/>
    </row>
    <row r="322" ht="15.75" customHeight="1">
      <c r="E322" s="37"/>
    </row>
    <row r="323" ht="15.75" customHeight="1">
      <c r="E323" s="37"/>
    </row>
    <row r="324" ht="15.75" customHeight="1">
      <c r="E324" s="37"/>
    </row>
    <row r="325" ht="15.75" customHeight="1">
      <c r="E325" s="37"/>
    </row>
    <row r="326" ht="15.75" customHeight="1">
      <c r="E326" s="37"/>
    </row>
    <row r="327" ht="15.75" customHeight="1">
      <c r="E327" s="37"/>
    </row>
    <row r="328" ht="15.75" customHeight="1">
      <c r="E328" s="37"/>
    </row>
    <row r="329" ht="15.75" customHeight="1">
      <c r="E329" s="37"/>
    </row>
    <row r="330" ht="15.75" customHeight="1">
      <c r="E330" s="37"/>
    </row>
    <row r="331" ht="15.75" customHeight="1">
      <c r="E331" s="37"/>
    </row>
    <row r="332" ht="15.75" customHeight="1">
      <c r="E332" s="37"/>
    </row>
    <row r="333" ht="15.75" customHeight="1">
      <c r="E333" s="37"/>
    </row>
    <row r="334" ht="15.75" customHeight="1">
      <c r="E334" s="37"/>
    </row>
    <row r="335" ht="15.75" customHeight="1">
      <c r="E335" s="37"/>
    </row>
    <row r="336" ht="15.75" customHeight="1">
      <c r="E336" s="37"/>
    </row>
    <row r="337" ht="15.75" customHeight="1">
      <c r="E337" s="37"/>
    </row>
    <row r="338" ht="15.75" customHeight="1">
      <c r="E338" s="37"/>
    </row>
    <row r="339" ht="15.75" customHeight="1">
      <c r="E339" s="37"/>
    </row>
    <row r="340" ht="15.75" customHeight="1">
      <c r="E340" s="37"/>
    </row>
    <row r="341" ht="15.75" customHeight="1">
      <c r="E341" s="37"/>
    </row>
    <row r="342" ht="15.75" customHeight="1">
      <c r="E342" s="37"/>
    </row>
    <row r="343" ht="15.75" customHeight="1">
      <c r="E343" s="37"/>
    </row>
    <row r="344" ht="15.75" customHeight="1">
      <c r="E344" s="37"/>
    </row>
    <row r="345" ht="15.75" customHeight="1">
      <c r="E345" s="37"/>
    </row>
    <row r="346" ht="15.75" customHeight="1">
      <c r="E346" s="37"/>
    </row>
    <row r="347" ht="15.75" customHeight="1">
      <c r="E347" s="37"/>
    </row>
    <row r="348" ht="15.75" customHeight="1">
      <c r="E348" s="37"/>
    </row>
    <row r="349" ht="15.75" customHeight="1">
      <c r="E349" s="37"/>
    </row>
    <row r="350" ht="15.75" customHeight="1">
      <c r="E350" s="37"/>
    </row>
    <row r="351" ht="15.75" customHeight="1">
      <c r="E351" s="37"/>
    </row>
    <row r="352" ht="15.75" customHeight="1">
      <c r="E352" s="37"/>
    </row>
    <row r="353" ht="15.75" customHeight="1">
      <c r="E353" s="37"/>
    </row>
    <row r="354" ht="15.75" customHeight="1">
      <c r="E354" s="37"/>
    </row>
    <row r="355" ht="15.75" customHeight="1">
      <c r="E355" s="37"/>
    </row>
    <row r="356" ht="15.75" customHeight="1">
      <c r="E356" s="37"/>
    </row>
    <row r="357" ht="15.75" customHeight="1">
      <c r="E357" s="37"/>
    </row>
    <row r="358" ht="15.75" customHeight="1">
      <c r="E358" s="37"/>
    </row>
    <row r="359" ht="15.75" customHeight="1">
      <c r="E359" s="37"/>
    </row>
    <row r="360" ht="15.75" customHeight="1">
      <c r="E360" s="37"/>
    </row>
    <row r="361" ht="15.75" customHeight="1">
      <c r="E361" s="37"/>
    </row>
    <row r="362" ht="15.75" customHeight="1">
      <c r="E362" s="37"/>
    </row>
    <row r="363" ht="15.75" customHeight="1">
      <c r="E363" s="37"/>
    </row>
    <row r="364" ht="15.75" customHeight="1">
      <c r="E364" s="37"/>
    </row>
    <row r="365" ht="15.75" customHeight="1">
      <c r="E365" s="37"/>
    </row>
    <row r="366" ht="15.75" customHeight="1">
      <c r="E366" s="37"/>
    </row>
    <row r="367" ht="15.75" customHeight="1">
      <c r="E367" s="37"/>
    </row>
    <row r="368" ht="15.75" customHeight="1">
      <c r="E368" s="37"/>
    </row>
    <row r="369" ht="15.75" customHeight="1">
      <c r="E369" s="37"/>
    </row>
    <row r="370" ht="15.75" customHeight="1">
      <c r="E370" s="37"/>
    </row>
    <row r="371" ht="15.75" customHeight="1">
      <c r="E371" s="37"/>
    </row>
    <row r="372" ht="15.75" customHeight="1">
      <c r="E372" s="37"/>
    </row>
    <row r="373" ht="15.75" customHeight="1">
      <c r="E373" s="37"/>
    </row>
    <row r="374" ht="15.75" customHeight="1">
      <c r="E374" s="37"/>
    </row>
    <row r="375" ht="15.75" customHeight="1">
      <c r="E375" s="37"/>
    </row>
    <row r="376" ht="15.75" customHeight="1">
      <c r="E376" s="37"/>
    </row>
    <row r="377" ht="15.75" customHeight="1">
      <c r="E377" s="37"/>
    </row>
    <row r="378" ht="15.75" customHeight="1">
      <c r="E378" s="37"/>
    </row>
    <row r="379" ht="15.75" customHeight="1">
      <c r="E379" s="37"/>
    </row>
    <row r="380" ht="15.75" customHeight="1">
      <c r="E380" s="37"/>
    </row>
    <row r="381" ht="15.75" customHeight="1">
      <c r="E381" s="37"/>
    </row>
    <row r="382" ht="15.75" customHeight="1">
      <c r="E382" s="37"/>
    </row>
    <row r="383" ht="15.75" customHeight="1">
      <c r="E383" s="37"/>
    </row>
    <row r="384" ht="15.75" customHeight="1">
      <c r="E384" s="37"/>
    </row>
    <row r="385" ht="15.75" customHeight="1">
      <c r="E385" s="37"/>
    </row>
    <row r="386" ht="15.75" customHeight="1">
      <c r="E386" s="37"/>
    </row>
    <row r="387" ht="15.75" customHeight="1">
      <c r="E387" s="37"/>
    </row>
    <row r="388" ht="15.75" customHeight="1">
      <c r="E388" s="37"/>
    </row>
    <row r="389" ht="15.75" customHeight="1">
      <c r="E389" s="37"/>
    </row>
    <row r="390" ht="15.75" customHeight="1">
      <c r="E390" s="37"/>
    </row>
    <row r="391" ht="15.75" customHeight="1">
      <c r="E391" s="37"/>
    </row>
    <row r="392" ht="15.75" customHeight="1">
      <c r="E392" s="37"/>
    </row>
    <row r="393" ht="15.75" customHeight="1">
      <c r="E393" s="37"/>
    </row>
    <row r="394" ht="15.75" customHeight="1">
      <c r="E394" s="37"/>
    </row>
    <row r="395" ht="15.75" customHeight="1">
      <c r="E395" s="37"/>
    </row>
    <row r="396" ht="15.75" customHeight="1">
      <c r="E396" s="37"/>
    </row>
    <row r="397" ht="15.75" customHeight="1">
      <c r="E397" s="37"/>
    </row>
    <row r="398" ht="15.75" customHeight="1">
      <c r="E398" s="37"/>
    </row>
    <row r="399" ht="15.75" customHeight="1">
      <c r="E399" s="37"/>
    </row>
    <row r="400" ht="15.75" customHeight="1">
      <c r="E400" s="37"/>
    </row>
    <row r="401" ht="15.75" customHeight="1">
      <c r="E401" s="37"/>
    </row>
    <row r="402" ht="15.75" customHeight="1">
      <c r="E402" s="37"/>
    </row>
    <row r="403" ht="15.75" customHeight="1">
      <c r="E403" s="37"/>
    </row>
    <row r="404" ht="15.75" customHeight="1">
      <c r="E404" s="37"/>
    </row>
    <row r="405" ht="15.75" customHeight="1">
      <c r="E405" s="37"/>
    </row>
    <row r="406" ht="15.75" customHeight="1">
      <c r="E406" s="37"/>
    </row>
    <row r="407" ht="15.75" customHeight="1">
      <c r="E407" s="37"/>
    </row>
    <row r="408" ht="15.75" customHeight="1">
      <c r="E408" s="37"/>
    </row>
    <row r="409" ht="15.75" customHeight="1">
      <c r="E409" s="37"/>
    </row>
    <row r="410" ht="15.75" customHeight="1">
      <c r="E410" s="37"/>
    </row>
    <row r="411" ht="15.75" customHeight="1">
      <c r="E411" s="37"/>
    </row>
    <row r="412" ht="15.75" customHeight="1">
      <c r="E412" s="37"/>
    </row>
    <row r="413" ht="15.75" customHeight="1">
      <c r="E413" s="37"/>
    </row>
    <row r="414" ht="15.75" customHeight="1">
      <c r="E414" s="37"/>
    </row>
    <row r="415" ht="15.75" customHeight="1">
      <c r="E415" s="37"/>
    </row>
    <row r="416" ht="15.75" customHeight="1">
      <c r="E416" s="37"/>
    </row>
    <row r="417" ht="15.75" customHeight="1">
      <c r="E417" s="37"/>
    </row>
    <row r="418" ht="15.75" customHeight="1">
      <c r="E418" s="37"/>
    </row>
    <row r="419" ht="15.75" customHeight="1">
      <c r="E419" s="37"/>
    </row>
    <row r="420" ht="15.75" customHeight="1">
      <c r="E420" s="37"/>
    </row>
    <row r="421" ht="15.75" customHeight="1">
      <c r="E421" s="37"/>
    </row>
    <row r="422" ht="15.75" customHeight="1">
      <c r="E422" s="37"/>
    </row>
    <row r="423" ht="15.75" customHeight="1">
      <c r="E423" s="37"/>
    </row>
    <row r="424" ht="15.75" customHeight="1">
      <c r="E424" s="37"/>
    </row>
    <row r="425" ht="15.75" customHeight="1">
      <c r="E425" s="37"/>
    </row>
    <row r="426" ht="15.75" customHeight="1">
      <c r="E426" s="37"/>
    </row>
    <row r="427" ht="15.75" customHeight="1">
      <c r="E427" s="37"/>
    </row>
    <row r="428" ht="15.75" customHeight="1">
      <c r="E428" s="37"/>
    </row>
    <row r="429" ht="15.75" customHeight="1">
      <c r="E429" s="37"/>
    </row>
    <row r="430" ht="15.75" customHeight="1">
      <c r="E430" s="37"/>
    </row>
    <row r="431" ht="15.75" customHeight="1">
      <c r="E431" s="37"/>
    </row>
    <row r="432" ht="15.75" customHeight="1">
      <c r="E432" s="37"/>
    </row>
    <row r="433" ht="15.75" customHeight="1">
      <c r="E433" s="37"/>
    </row>
    <row r="434" ht="15.75" customHeight="1">
      <c r="E434" s="37"/>
    </row>
    <row r="435" ht="15.75" customHeight="1">
      <c r="E435" s="37"/>
    </row>
    <row r="436" ht="15.75" customHeight="1">
      <c r="E436" s="37"/>
    </row>
    <row r="437" ht="15.75" customHeight="1">
      <c r="E437" s="37"/>
    </row>
    <row r="438" ht="15.75" customHeight="1">
      <c r="E438" s="37"/>
    </row>
    <row r="439" ht="15.75" customHeight="1">
      <c r="E439" s="37"/>
    </row>
    <row r="440" ht="15.75" customHeight="1">
      <c r="E440" s="37"/>
    </row>
    <row r="441" ht="15.75" customHeight="1">
      <c r="E441" s="37"/>
    </row>
    <row r="442" ht="15.75" customHeight="1">
      <c r="E442" s="37"/>
    </row>
    <row r="443" ht="15.75" customHeight="1">
      <c r="E443" s="37"/>
    </row>
    <row r="444" ht="15.75" customHeight="1">
      <c r="E444" s="37"/>
    </row>
    <row r="445" ht="15.75" customHeight="1">
      <c r="E445" s="37"/>
    </row>
    <row r="446" ht="15.75" customHeight="1">
      <c r="E446" s="37"/>
    </row>
    <row r="447" ht="15.75" customHeight="1">
      <c r="E447" s="37"/>
    </row>
    <row r="448" ht="15.75" customHeight="1">
      <c r="E448" s="37"/>
    </row>
    <row r="449" ht="15.75" customHeight="1">
      <c r="E449" s="37"/>
    </row>
    <row r="450" ht="15.75" customHeight="1">
      <c r="E450" s="37"/>
    </row>
    <row r="451" ht="15.75" customHeight="1">
      <c r="E451" s="37"/>
    </row>
    <row r="452" ht="15.75" customHeight="1">
      <c r="E452" s="37"/>
    </row>
    <row r="453" ht="15.75" customHeight="1">
      <c r="E453" s="37"/>
    </row>
    <row r="454" ht="15.75" customHeight="1">
      <c r="E454" s="37"/>
    </row>
    <row r="455" ht="15.75" customHeight="1">
      <c r="E455" s="37"/>
    </row>
    <row r="456" ht="15.75" customHeight="1">
      <c r="E456" s="37"/>
    </row>
    <row r="457" ht="15.75" customHeight="1">
      <c r="E457" s="37"/>
    </row>
    <row r="458" ht="15.75" customHeight="1">
      <c r="E458" s="37"/>
    </row>
    <row r="459" ht="15.75" customHeight="1">
      <c r="E459" s="37"/>
    </row>
    <row r="460" ht="15.75" customHeight="1">
      <c r="E460" s="37"/>
    </row>
    <row r="461" ht="15.75" customHeight="1">
      <c r="E461" s="37"/>
    </row>
    <row r="462" ht="15.75" customHeight="1">
      <c r="E462" s="37"/>
    </row>
    <row r="463" ht="15.75" customHeight="1">
      <c r="E463" s="37"/>
    </row>
    <row r="464" ht="15.75" customHeight="1">
      <c r="E464" s="37"/>
    </row>
    <row r="465" ht="15.75" customHeight="1">
      <c r="E465" s="37"/>
    </row>
    <row r="466" ht="15.75" customHeight="1">
      <c r="E466" s="37"/>
    </row>
    <row r="467" ht="15.75" customHeight="1">
      <c r="E467" s="37"/>
    </row>
    <row r="468" ht="15.75" customHeight="1">
      <c r="E468" s="37"/>
    </row>
    <row r="469" ht="15.75" customHeight="1">
      <c r="E469" s="37"/>
    </row>
    <row r="470" ht="15.75" customHeight="1">
      <c r="E470" s="37"/>
    </row>
    <row r="471" ht="15.75" customHeight="1">
      <c r="E471" s="37"/>
    </row>
    <row r="472" ht="15.75" customHeight="1">
      <c r="E472" s="37"/>
    </row>
    <row r="473" ht="15.75" customHeight="1">
      <c r="E473" s="37"/>
    </row>
    <row r="474" ht="15.75" customHeight="1">
      <c r="E474" s="37"/>
    </row>
    <row r="475" ht="15.75" customHeight="1">
      <c r="E475" s="37"/>
    </row>
    <row r="476" ht="15.75" customHeight="1">
      <c r="E476" s="37"/>
    </row>
    <row r="477" ht="15.75" customHeight="1">
      <c r="E477" s="37"/>
    </row>
    <row r="478" ht="15.75" customHeight="1">
      <c r="E478" s="37"/>
    </row>
    <row r="479" ht="15.75" customHeight="1">
      <c r="E479" s="37"/>
    </row>
    <row r="480" ht="15.75" customHeight="1">
      <c r="E480" s="37"/>
    </row>
    <row r="481" ht="15.75" customHeight="1">
      <c r="E481" s="37"/>
    </row>
    <row r="482" ht="15.75" customHeight="1">
      <c r="E482" s="37"/>
    </row>
    <row r="483" ht="15.75" customHeight="1">
      <c r="E483" s="37"/>
    </row>
    <row r="484" ht="15.75" customHeight="1">
      <c r="E484" s="37"/>
    </row>
    <row r="485" ht="15.75" customHeight="1">
      <c r="E485" s="37"/>
    </row>
    <row r="486" ht="15.75" customHeight="1">
      <c r="E486" s="37"/>
    </row>
    <row r="487" ht="15.75" customHeight="1">
      <c r="E487" s="37"/>
    </row>
    <row r="488" ht="15.75" customHeight="1">
      <c r="E488" s="37"/>
    </row>
    <row r="489" ht="15.75" customHeight="1">
      <c r="E489" s="37"/>
    </row>
    <row r="490" ht="15.75" customHeight="1">
      <c r="E490" s="37"/>
    </row>
    <row r="491" ht="15.75" customHeight="1">
      <c r="E491" s="37"/>
    </row>
    <row r="492" ht="15.75" customHeight="1">
      <c r="E492" s="37"/>
    </row>
    <row r="493" ht="15.75" customHeight="1">
      <c r="E493" s="37"/>
    </row>
    <row r="494" ht="15.75" customHeight="1">
      <c r="E494" s="37"/>
    </row>
    <row r="495" ht="15.75" customHeight="1">
      <c r="E495" s="37"/>
    </row>
    <row r="496" ht="15.75" customHeight="1">
      <c r="E496" s="37"/>
    </row>
    <row r="497" ht="15.75" customHeight="1">
      <c r="E497" s="37"/>
    </row>
    <row r="498" ht="15.75" customHeight="1">
      <c r="E498" s="37"/>
    </row>
    <row r="499" ht="15.75" customHeight="1">
      <c r="E499" s="37"/>
    </row>
    <row r="500" ht="15.75" customHeight="1">
      <c r="E500" s="37"/>
    </row>
    <row r="501" ht="15.75" customHeight="1">
      <c r="E501" s="37"/>
    </row>
    <row r="502" ht="15.75" customHeight="1">
      <c r="E502" s="37"/>
    </row>
    <row r="503" ht="15.75" customHeight="1">
      <c r="E503" s="37"/>
    </row>
    <row r="504" ht="15.75" customHeight="1">
      <c r="E504" s="37"/>
    </row>
    <row r="505" ht="15.75" customHeight="1">
      <c r="E505" s="37"/>
    </row>
    <row r="506" ht="15.75" customHeight="1">
      <c r="E506" s="37"/>
    </row>
    <row r="507" ht="15.75" customHeight="1">
      <c r="E507" s="37"/>
    </row>
    <row r="508" ht="15.75" customHeight="1">
      <c r="E508" s="37"/>
    </row>
    <row r="509" ht="15.75" customHeight="1">
      <c r="E509" s="37"/>
    </row>
    <row r="510" ht="15.75" customHeight="1">
      <c r="E510" s="37"/>
    </row>
    <row r="511" ht="15.75" customHeight="1">
      <c r="E511" s="37"/>
    </row>
    <row r="512" ht="15.75" customHeight="1">
      <c r="E512" s="37"/>
    </row>
    <row r="513" ht="15.75" customHeight="1">
      <c r="E513" s="37"/>
    </row>
    <row r="514" ht="15.75" customHeight="1">
      <c r="E514" s="37"/>
    </row>
    <row r="515" ht="15.75" customHeight="1">
      <c r="E515" s="37"/>
    </row>
    <row r="516" ht="15.75" customHeight="1">
      <c r="E516" s="37"/>
    </row>
    <row r="517" ht="15.75" customHeight="1">
      <c r="E517" s="37"/>
    </row>
    <row r="518" ht="15.75" customHeight="1">
      <c r="E518" s="37"/>
    </row>
    <row r="519" ht="15.75" customHeight="1">
      <c r="E519" s="37"/>
    </row>
    <row r="520" ht="15.75" customHeight="1">
      <c r="E520" s="37"/>
    </row>
    <row r="521" ht="15.75" customHeight="1">
      <c r="E521" s="37"/>
    </row>
    <row r="522" ht="15.75" customHeight="1">
      <c r="E522" s="37"/>
    </row>
    <row r="523" ht="15.75" customHeight="1">
      <c r="E523" s="37"/>
    </row>
    <row r="524" ht="15.75" customHeight="1">
      <c r="E524" s="37"/>
    </row>
    <row r="525" ht="15.75" customHeight="1">
      <c r="E525" s="37"/>
    </row>
    <row r="526" ht="15.75" customHeight="1">
      <c r="E526" s="37"/>
    </row>
    <row r="527" ht="15.75" customHeight="1">
      <c r="E527" s="37"/>
    </row>
    <row r="528" ht="15.75" customHeight="1">
      <c r="E528" s="37"/>
    </row>
    <row r="529" ht="15.75" customHeight="1">
      <c r="E529" s="37"/>
    </row>
    <row r="530" ht="15.75" customHeight="1">
      <c r="E530" s="37"/>
    </row>
    <row r="531" ht="15.75" customHeight="1">
      <c r="E531" s="37"/>
    </row>
    <row r="532" ht="15.75" customHeight="1">
      <c r="E532" s="37"/>
    </row>
    <row r="533" ht="15.75" customHeight="1">
      <c r="E533" s="37"/>
    </row>
    <row r="534" ht="15.75" customHeight="1">
      <c r="E534" s="37"/>
    </row>
    <row r="535" ht="15.75" customHeight="1">
      <c r="E535" s="37"/>
    </row>
    <row r="536" ht="15.75" customHeight="1">
      <c r="E536" s="37"/>
    </row>
    <row r="537" ht="15.75" customHeight="1">
      <c r="E537" s="37"/>
    </row>
    <row r="538" ht="15.75" customHeight="1">
      <c r="E538" s="37"/>
    </row>
    <row r="539" ht="15.75" customHeight="1">
      <c r="E539" s="37"/>
    </row>
    <row r="540" ht="15.75" customHeight="1">
      <c r="E540" s="37"/>
    </row>
    <row r="541" ht="15.75" customHeight="1">
      <c r="E541" s="37"/>
    </row>
    <row r="542" ht="15.75" customHeight="1">
      <c r="E542" s="37"/>
    </row>
    <row r="543" ht="15.75" customHeight="1">
      <c r="E543" s="37"/>
    </row>
    <row r="544" ht="15.75" customHeight="1">
      <c r="E544" s="37"/>
    </row>
    <row r="545" ht="15.75" customHeight="1">
      <c r="E545" s="37"/>
    </row>
    <row r="546" ht="15.75" customHeight="1">
      <c r="E546" s="37"/>
    </row>
    <row r="547" ht="15.75" customHeight="1">
      <c r="E547" s="37"/>
    </row>
    <row r="548" ht="15.75" customHeight="1">
      <c r="E548" s="37"/>
    </row>
    <row r="549" ht="15.75" customHeight="1">
      <c r="E549" s="37"/>
    </row>
    <row r="550" ht="15.75" customHeight="1">
      <c r="E550" s="37"/>
    </row>
    <row r="551" ht="15.75" customHeight="1">
      <c r="E551" s="37"/>
    </row>
    <row r="552" ht="15.75" customHeight="1">
      <c r="E552" s="37"/>
    </row>
    <row r="553" ht="15.75" customHeight="1">
      <c r="E553" s="37"/>
    </row>
    <row r="554" ht="15.75" customHeight="1">
      <c r="E554" s="37"/>
    </row>
    <row r="555" ht="15.75" customHeight="1">
      <c r="E555" s="37"/>
    </row>
    <row r="556" ht="15.75" customHeight="1">
      <c r="E556" s="37"/>
    </row>
    <row r="557" ht="15.75" customHeight="1">
      <c r="E557" s="37"/>
    </row>
    <row r="558" ht="15.75" customHeight="1">
      <c r="E558" s="37"/>
    </row>
    <row r="559" ht="15.75" customHeight="1">
      <c r="E559" s="37"/>
    </row>
    <row r="560" ht="15.75" customHeight="1">
      <c r="E560" s="37"/>
    </row>
    <row r="561" ht="15.75" customHeight="1">
      <c r="E561" s="37"/>
    </row>
    <row r="562" ht="15.75" customHeight="1">
      <c r="E562" s="37"/>
    </row>
    <row r="563" ht="15.75" customHeight="1">
      <c r="E563" s="37"/>
    </row>
    <row r="564" ht="15.75" customHeight="1">
      <c r="E564" s="37"/>
    </row>
    <row r="565" ht="15.75" customHeight="1">
      <c r="E565" s="37"/>
    </row>
    <row r="566" ht="15.75" customHeight="1">
      <c r="E566" s="37"/>
    </row>
    <row r="567" ht="15.75" customHeight="1">
      <c r="E567" s="37"/>
    </row>
    <row r="568" ht="15.75" customHeight="1">
      <c r="E568" s="37"/>
    </row>
    <row r="569" ht="15.75" customHeight="1">
      <c r="E569" s="37"/>
    </row>
    <row r="570" ht="15.75" customHeight="1">
      <c r="E570" s="37"/>
    </row>
    <row r="571" ht="15.75" customHeight="1">
      <c r="E571" s="37"/>
    </row>
    <row r="572" ht="15.75" customHeight="1">
      <c r="E572" s="37"/>
    </row>
    <row r="573" ht="15.75" customHeight="1">
      <c r="E573" s="37"/>
    </row>
    <row r="574" ht="15.75" customHeight="1">
      <c r="E574" s="37"/>
    </row>
    <row r="575" ht="15.75" customHeight="1">
      <c r="E575" s="37"/>
    </row>
    <row r="576" ht="15.75" customHeight="1">
      <c r="E576" s="37"/>
    </row>
    <row r="577" ht="15.75" customHeight="1">
      <c r="E577" s="37"/>
    </row>
    <row r="578" ht="15.75" customHeight="1">
      <c r="E578" s="37"/>
    </row>
    <row r="579" ht="15.75" customHeight="1">
      <c r="E579" s="37"/>
    </row>
    <row r="580" ht="15.75" customHeight="1">
      <c r="E580" s="37"/>
    </row>
    <row r="581" ht="15.75" customHeight="1">
      <c r="E581" s="37"/>
    </row>
    <row r="582" ht="15.75" customHeight="1">
      <c r="E582" s="37"/>
    </row>
    <row r="583" ht="15.75" customHeight="1">
      <c r="E583" s="37"/>
    </row>
    <row r="584" ht="15.75" customHeight="1">
      <c r="E584" s="37"/>
    </row>
    <row r="585" ht="15.75" customHeight="1">
      <c r="E585" s="37"/>
    </row>
    <row r="586" ht="15.75" customHeight="1">
      <c r="E586" s="37"/>
    </row>
    <row r="587" ht="15.75" customHeight="1">
      <c r="E587" s="37"/>
    </row>
    <row r="588" ht="15.75" customHeight="1">
      <c r="E588" s="37"/>
    </row>
    <row r="589" ht="15.75" customHeight="1">
      <c r="E589" s="37"/>
    </row>
    <row r="590" ht="15.75" customHeight="1">
      <c r="E590" s="37"/>
    </row>
    <row r="591" ht="15.75" customHeight="1">
      <c r="E591" s="37"/>
    </row>
    <row r="592" ht="15.75" customHeight="1">
      <c r="E592" s="37"/>
    </row>
    <row r="593" ht="15.75" customHeight="1">
      <c r="E593" s="37"/>
    </row>
    <row r="594" ht="15.75" customHeight="1">
      <c r="E594" s="37"/>
    </row>
    <row r="595" ht="15.75" customHeight="1">
      <c r="E595" s="37"/>
    </row>
    <row r="596" ht="15.75" customHeight="1">
      <c r="E596" s="37"/>
    </row>
    <row r="597" ht="15.75" customHeight="1">
      <c r="E597" s="37"/>
    </row>
    <row r="598" ht="15.75" customHeight="1">
      <c r="E598" s="37"/>
    </row>
    <row r="599" ht="15.75" customHeight="1">
      <c r="E599" s="37"/>
    </row>
    <row r="600" ht="15.75" customHeight="1">
      <c r="E600" s="37"/>
    </row>
    <row r="601" ht="15.75" customHeight="1">
      <c r="E601" s="37"/>
    </row>
    <row r="602" ht="15.75" customHeight="1">
      <c r="E602" s="37"/>
    </row>
    <row r="603" ht="15.75" customHeight="1">
      <c r="E603" s="37"/>
    </row>
    <row r="604" ht="15.75" customHeight="1">
      <c r="E604" s="37"/>
    </row>
    <row r="605" ht="15.75" customHeight="1">
      <c r="E605" s="37"/>
    </row>
    <row r="606" ht="15.75" customHeight="1">
      <c r="E606" s="37"/>
    </row>
    <row r="607" ht="15.75" customHeight="1">
      <c r="E607" s="37"/>
    </row>
    <row r="608" ht="15.75" customHeight="1">
      <c r="E608" s="37"/>
    </row>
    <row r="609" ht="15.75" customHeight="1">
      <c r="E609" s="37"/>
    </row>
    <row r="610" ht="15.75" customHeight="1">
      <c r="E610" s="37"/>
    </row>
    <row r="611" ht="15.75" customHeight="1">
      <c r="E611" s="37"/>
    </row>
    <row r="612" ht="15.75" customHeight="1">
      <c r="E612" s="37"/>
    </row>
    <row r="613" ht="15.75" customHeight="1">
      <c r="E613" s="37"/>
    </row>
    <row r="614" ht="15.75" customHeight="1">
      <c r="E614" s="37"/>
    </row>
    <row r="615" ht="15.75" customHeight="1">
      <c r="E615" s="37"/>
    </row>
    <row r="616" ht="15.75" customHeight="1">
      <c r="E616" s="37"/>
    </row>
    <row r="617" ht="15.75" customHeight="1">
      <c r="E617" s="37"/>
    </row>
    <row r="618" ht="15.75" customHeight="1">
      <c r="E618" s="37"/>
    </row>
    <row r="619" ht="15.75" customHeight="1">
      <c r="E619" s="37"/>
    </row>
    <row r="620" ht="15.75" customHeight="1">
      <c r="E620" s="37"/>
    </row>
    <row r="621" ht="15.75" customHeight="1">
      <c r="E621" s="37"/>
    </row>
    <row r="622" ht="15.75" customHeight="1">
      <c r="E622" s="37"/>
    </row>
    <row r="623" ht="15.75" customHeight="1">
      <c r="E623" s="37"/>
    </row>
    <row r="624" ht="15.75" customHeight="1">
      <c r="E624" s="37"/>
    </row>
    <row r="625" ht="15.75" customHeight="1">
      <c r="E625" s="37"/>
    </row>
    <row r="626" ht="15.75" customHeight="1">
      <c r="E626" s="37"/>
    </row>
    <row r="627" ht="15.75" customHeight="1">
      <c r="E627" s="37"/>
    </row>
    <row r="628" ht="15.75" customHeight="1">
      <c r="E628" s="37"/>
    </row>
    <row r="629" ht="15.75" customHeight="1">
      <c r="E629" s="37"/>
    </row>
    <row r="630" ht="15.75" customHeight="1">
      <c r="E630" s="37"/>
    </row>
    <row r="631" ht="15.75" customHeight="1">
      <c r="E631" s="37"/>
    </row>
    <row r="632" ht="15.75" customHeight="1">
      <c r="E632" s="37"/>
    </row>
    <row r="633" ht="15.75" customHeight="1">
      <c r="E633" s="37"/>
    </row>
    <row r="634" ht="15.75" customHeight="1">
      <c r="E634" s="37"/>
    </row>
    <row r="635" ht="15.75" customHeight="1">
      <c r="E635" s="37"/>
    </row>
    <row r="636" ht="15.75" customHeight="1">
      <c r="E636" s="37"/>
    </row>
    <row r="637" ht="15.75" customHeight="1">
      <c r="E637" s="37"/>
    </row>
    <row r="638" ht="15.75" customHeight="1">
      <c r="E638" s="37"/>
    </row>
    <row r="639" ht="15.75" customHeight="1">
      <c r="E639" s="37"/>
    </row>
    <row r="640" ht="15.75" customHeight="1">
      <c r="E640" s="37"/>
    </row>
    <row r="641" ht="15.75" customHeight="1">
      <c r="E641" s="37"/>
    </row>
    <row r="642" ht="15.75" customHeight="1">
      <c r="E642" s="37"/>
    </row>
    <row r="643" ht="15.75" customHeight="1">
      <c r="E643" s="37"/>
    </row>
    <row r="644" ht="15.75" customHeight="1">
      <c r="E644" s="37"/>
    </row>
    <row r="645" ht="15.75" customHeight="1">
      <c r="E645" s="37"/>
    </row>
    <row r="646" ht="15.75" customHeight="1">
      <c r="E646" s="37"/>
    </row>
    <row r="647" ht="15.75" customHeight="1">
      <c r="E647" s="37"/>
    </row>
    <row r="648" ht="15.75" customHeight="1">
      <c r="E648" s="37"/>
    </row>
    <row r="649" ht="15.75" customHeight="1">
      <c r="E649" s="37"/>
    </row>
    <row r="650" ht="15.75" customHeight="1">
      <c r="E650" s="37"/>
    </row>
    <row r="651" ht="15.75" customHeight="1">
      <c r="E651" s="37"/>
    </row>
    <row r="652" ht="15.75" customHeight="1">
      <c r="E652" s="37"/>
    </row>
    <row r="653" ht="15.75" customHeight="1">
      <c r="E653" s="37"/>
    </row>
    <row r="654" ht="15.75" customHeight="1">
      <c r="E654" s="37"/>
    </row>
    <row r="655" ht="15.75" customHeight="1">
      <c r="E655" s="37"/>
    </row>
    <row r="656" ht="15.75" customHeight="1">
      <c r="E656" s="37"/>
    </row>
    <row r="657" ht="15.75" customHeight="1">
      <c r="E657" s="37"/>
    </row>
    <row r="658" ht="15.75" customHeight="1">
      <c r="E658" s="37"/>
    </row>
    <row r="659" ht="15.75" customHeight="1">
      <c r="E659" s="37"/>
    </row>
    <row r="660" ht="15.75" customHeight="1">
      <c r="E660" s="37"/>
    </row>
    <row r="661" ht="15.75" customHeight="1">
      <c r="E661" s="37"/>
    </row>
    <row r="662" ht="15.75" customHeight="1">
      <c r="E662" s="37"/>
    </row>
    <row r="663" ht="15.75" customHeight="1">
      <c r="E663" s="37"/>
    </row>
    <row r="664" ht="15.75" customHeight="1">
      <c r="E664" s="37"/>
    </row>
    <row r="665" ht="15.75" customHeight="1">
      <c r="E665" s="37"/>
    </row>
    <row r="666" ht="15.75" customHeight="1">
      <c r="E666" s="37"/>
    </row>
    <row r="667" ht="15.75" customHeight="1">
      <c r="E667" s="37"/>
    </row>
    <row r="668" ht="15.75" customHeight="1">
      <c r="E668" s="37"/>
    </row>
    <row r="669" ht="15.75" customHeight="1">
      <c r="E669" s="37"/>
    </row>
    <row r="670" ht="15.75" customHeight="1">
      <c r="E670" s="37"/>
    </row>
    <row r="671" ht="15.75" customHeight="1">
      <c r="E671" s="37"/>
    </row>
    <row r="672" ht="15.75" customHeight="1">
      <c r="E672" s="37"/>
    </row>
    <row r="673" ht="15.75" customHeight="1">
      <c r="E673" s="37"/>
    </row>
    <row r="674" ht="15.75" customHeight="1">
      <c r="E674" s="37"/>
    </row>
    <row r="675" ht="15.75" customHeight="1">
      <c r="E675" s="37"/>
    </row>
    <row r="676" ht="15.75" customHeight="1">
      <c r="E676" s="37"/>
    </row>
    <row r="677" ht="15.75" customHeight="1">
      <c r="E677" s="37"/>
    </row>
    <row r="678" ht="15.75" customHeight="1">
      <c r="E678" s="37"/>
    </row>
    <row r="679" ht="15.75" customHeight="1">
      <c r="E679" s="37"/>
    </row>
    <row r="680" ht="15.75" customHeight="1">
      <c r="E680" s="37"/>
    </row>
    <row r="681" ht="15.75" customHeight="1">
      <c r="E681" s="37"/>
    </row>
    <row r="682" ht="15.75" customHeight="1">
      <c r="E682" s="37"/>
    </row>
    <row r="683" ht="15.75" customHeight="1">
      <c r="E683" s="37"/>
    </row>
    <row r="684" ht="15.75" customHeight="1">
      <c r="E684" s="37"/>
    </row>
    <row r="685" ht="15.75" customHeight="1">
      <c r="E685" s="37"/>
    </row>
    <row r="686" ht="15.75" customHeight="1">
      <c r="E686" s="37"/>
    </row>
    <row r="687" ht="15.75" customHeight="1">
      <c r="E687" s="37"/>
    </row>
    <row r="688" ht="15.75" customHeight="1">
      <c r="E688" s="37"/>
    </row>
    <row r="689" ht="15.75" customHeight="1">
      <c r="E689" s="37"/>
    </row>
    <row r="690" ht="15.75" customHeight="1">
      <c r="E690" s="37"/>
    </row>
    <row r="691" ht="15.75" customHeight="1">
      <c r="E691" s="37"/>
    </row>
    <row r="692" ht="15.75" customHeight="1">
      <c r="E692" s="37"/>
    </row>
    <row r="693" ht="15.75" customHeight="1">
      <c r="E693" s="37"/>
    </row>
    <row r="694" ht="15.75" customHeight="1">
      <c r="E694" s="37"/>
    </row>
    <row r="695" ht="15.75" customHeight="1">
      <c r="E695" s="37"/>
    </row>
    <row r="696" ht="15.75" customHeight="1">
      <c r="E696" s="37"/>
    </row>
    <row r="697" ht="15.75" customHeight="1">
      <c r="E697" s="37"/>
    </row>
    <row r="698" ht="15.75" customHeight="1">
      <c r="E698" s="37"/>
    </row>
    <row r="699" ht="15.75" customHeight="1">
      <c r="E699" s="37"/>
    </row>
    <row r="700" ht="15.75" customHeight="1">
      <c r="E700" s="37"/>
    </row>
    <row r="701" ht="15.75" customHeight="1">
      <c r="E701" s="37"/>
    </row>
    <row r="702" ht="15.75" customHeight="1">
      <c r="E702" s="37"/>
    </row>
    <row r="703" ht="15.75" customHeight="1">
      <c r="E703" s="37"/>
    </row>
    <row r="704" ht="15.75" customHeight="1">
      <c r="E704" s="37"/>
    </row>
    <row r="705" ht="15.75" customHeight="1">
      <c r="E705" s="37"/>
    </row>
    <row r="706" ht="15.75" customHeight="1">
      <c r="E706" s="37"/>
    </row>
    <row r="707" ht="15.75" customHeight="1">
      <c r="E707" s="37"/>
    </row>
    <row r="708" ht="15.75" customHeight="1">
      <c r="E708" s="37"/>
    </row>
    <row r="709" ht="15.75" customHeight="1">
      <c r="E709" s="37"/>
    </row>
    <row r="710" ht="15.75" customHeight="1">
      <c r="E710" s="37"/>
    </row>
    <row r="711" ht="15.75" customHeight="1">
      <c r="E711" s="37"/>
    </row>
    <row r="712" ht="15.75" customHeight="1">
      <c r="E712" s="37"/>
    </row>
    <row r="713" ht="15.75" customHeight="1">
      <c r="E713" s="37"/>
    </row>
    <row r="714" ht="15.75" customHeight="1">
      <c r="E714" s="37"/>
    </row>
    <row r="715" ht="15.75" customHeight="1">
      <c r="E715" s="37"/>
    </row>
    <row r="716" ht="15.75" customHeight="1">
      <c r="E716" s="37"/>
    </row>
    <row r="717" ht="15.75" customHeight="1">
      <c r="E717" s="37"/>
    </row>
    <row r="718" ht="15.75" customHeight="1">
      <c r="E718" s="37"/>
    </row>
    <row r="719" ht="15.75" customHeight="1">
      <c r="E719" s="37"/>
    </row>
    <row r="720" ht="15.75" customHeight="1">
      <c r="E720" s="37"/>
    </row>
    <row r="721" ht="15.75" customHeight="1">
      <c r="E721" s="37"/>
    </row>
    <row r="722" ht="15.75" customHeight="1">
      <c r="E722" s="37"/>
    </row>
    <row r="723" ht="15.75" customHeight="1">
      <c r="E723" s="37"/>
    </row>
    <row r="724" ht="15.75" customHeight="1">
      <c r="E724" s="37"/>
    </row>
    <row r="725" ht="15.75" customHeight="1">
      <c r="E725" s="37"/>
    </row>
    <row r="726" ht="15.75" customHeight="1">
      <c r="E726" s="37"/>
    </row>
    <row r="727" ht="15.75" customHeight="1">
      <c r="E727" s="37"/>
    </row>
    <row r="728" ht="15.75" customHeight="1">
      <c r="E728" s="37"/>
    </row>
    <row r="729" ht="15.75" customHeight="1">
      <c r="E729" s="37"/>
    </row>
    <row r="730" ht="15.75" customHeight="1">
      <c r="E730" s="37"/>
    </row>
    <row r="731" ht="15.75" customHeight="1">
      <c r="E731" s="37"/>
    </row>
    <row r="732" ht="15.75" customHeight="1">
      <c r="E732" s="37"/>
    </row>
    <row r="733" ht="15.75" customHeight="1">
      <c r="E733" s="37"/>
    </row>
    <row r="734" ht="15.75" customHeight="1">
      <c r="E734" s="37"/>
    </row>
    <row r="735" ht="15.75" customHeight="1">
      <c r="E735" s="37"/>
    </row>
    <row r="736" ht="15.75" customHeight="1">
      <c r="E736" s="37"/>
    </row>
    <row r="737" ht="15.75" customHeight="1">
      <c r="E737" s="37"/>
    </row>
    <row r="738" ht="15.75" customHeight="1">
      <c r="E738" s="37"/>
    </row>
    <row r="739" ht="15.75" customHeight="1">
      <c r="E739" s="37"/>
    </row>
    <row r="740" ht="15.75" customHeight="1">
      <c r="E740" s="37"/>
    </row>
    <row r="741" ht="15.75" customHeight="1">
      <c r="E741" s="37"/>
    </row>
    <row r="742" ht="15.75" customHeight="1">
      <c r="E742" s="37"/>
    </row>
    <row r="743" ht="15.75" customHeight="1">
      <c r="E743" s="37"/>
    </row>
    <row r="744" ht="15.75" customHeight="1">
      <c r="E744" s="37"/>
    </row>
    <row r="745" ht="15.75" customHeight="1">
      <c r="E745" s="37"/>
    </row>
    <row r="746" ht="15.75" customHeight="1">
      <c r="E746" s="37"/>
    </row>
    <row r="747" ht="15.75" customHeight="1">
      <c r="E747" s="37"/>
    </row>
    <row r="748" ht="15.75" customHeight="1">
      <c r="E748" s="37"/>
    </row>
    <row r="749" ht="15.75" customHeight="1">
      <c r="E749" s="37"/>
    </row>
    <row r="750" ht="15.75" customHeight="1">
      <c r="E750" s="37"/>
    </row>
    <row r="751" ht="15.75" customHeight="1">
      <c r="E751" s="37"/>
    </row>
    <row r="752" ht="15.75" customHeight="1">
      <c r="E752" s="37"/>
    </row>
    <row r="753" ht="15.75" customHeight="1">
      <c r="E753" s="37"/>
    </row>
    <row r="754" ht="15.75" customHeight="1">
      <c r="E754" s="37"/>
    </row>
    <row r="755" ht="15.75" customHeight="1">
      <c r="E755" s="37"/>
    </row>
    <row r="756" ht="15.75" customHeight="1">
      <c r="E756" s="37"/>
    </row>
    <row r="757" ht="15.75" customHeight="1">
      <c r="E757" s="37"/>
    </row>
    <row r="758" ht="15.75" customHeight="1">
      <c r="E758" s="37"/>
    </row>
    <row r="759" ht="15.75" customHeight="1">
      <c r="E759" s="37"/>
    </row>
    <row r="760" ht="15.75" customHeight="1">
      <c r="E760" s="37"/>
    </row>
    <row r="761" ht="15.75" customHeight="1">
      <c r="E761" s="37"/>
    </row>
    <row r="762" ht="15.75" customHeight="1">
      <c r="E762" s="37"/>
    </row>
    <row r="763" ht="15.75" customHeight="1">
      <c r="E763" s="37"/>
    </row>
    <row r="764" ht="15.75" customHeight="1">
      <c r="E764" s="37"/>
    </row>
    <row r="765" ht="15.75" customHeight="1">
      <c r="E765" s="37"/>
    </row>
    <row r="766" ht="15.75" customHeight="1">
      <c r="E766" s="37"/>
    </row>
    <row r="767" ht="15.75" customHeight="1">
      <c r="E767" s="37"/>
    </row>
    <row r="768" ht="15.75" customHeight="1">
      <c r="E768" s="37"/>
    </row>
    <row r="769" ht="15.75" customHeight="1">
      <c r="E769" s="37"/>
    </row>
    <row r="770" ht="15.75" customHeight="1">
      <c r="E770" s="37"/>
    </row>
    <row r="771" ht="15.75" customHeight="1">
      <c r="E771" s="37"/>
    </row>
    <row r="772" ht="15.75" customHeight="1">
      <c r="E772" s="37"/>
    </row>
    <row r="773" ht="15.75" customHeight="1">
      <c r="E773" s="37"/>
    </row>
    <row r="774" ht="15.75" customHeight="1">
      <c r="E774" s="37"/>
    </row>
    <row r="775" ht="15.75" customHeight="1">
      <c r="E775" s="37"/>
    </row>
    <row r="776" ht="15.75" customHeight="1">
      <c r="E776" s="37"/>
    </row>
    <row r="777" ht="15.75" customHeight="1">
      <c r="E777" s="37"/>
    </row>
    <row r="778" ht="15.75" customHeight="1">
      <c r="E778" s="37"/>
    </row>
    <row r="779" ht="15.75" customHeight="1">
      <c r="E779" s="37"/>
    </row>
    <row r="780" ht="15.75" customHeight="1">
      <c r="E780" s="37"/>
    </row>
    <row r="781" ht="15.75" customHeight="1">
      <c r="E781" s="37"/>
    </row>
    <row r="782" ht="15.75" customHeight="1">
      <c r="E782" s="37"/>
    </row>
    <row r="783" ht="15.75" customHeight="1">
      <c r="E783" s="37"/>
    </row>
    <row r="784" ht="15.75" customHeight="1">
      <c r="E784" s="37"/>
    </row>
    <row r="785" ht="15.75" customHeight="1">
      <c r="E785" s="37"/>
    </row>
    <row r="786" ht="15.75" customHeight="1">
      <c r="E786" s="37"/>
    </row>
    <row r="787" ht="15.75" customHeight="1">
      <c r="E787" s="37"/>
    </row>
    <row r="788" ht="15.75" customHeight="1">
      <c r="E788" s="37"/>
    </row>
    <row r="789" ht="15.75" customHeight="1">
      <c r="E789" s="37"/>
    </row>
    <row r="790" ht="15.75" customHeight="1">
      <c r="E790" s="37"/>
    </row>
    <row r="791" ht="15.75" customHeight="1">
      <c r="E791" s="37"/>
    </row>
    <row r="792" ht="15.75" customHeight="1">
      <c r="E792" s="37"/>
    </row>
    <row r="793" ht="15.75" customHeight="1">
      <c r="E793" s="37"/>
    </row>
    <row r="794" ht="15.75" customHeight="1">
      <c r="E794" s="37"/>
    </row>
    <row r="795" ht="15.75" customHeight="1">
      <c r="E795" s="37"/>
    </row>
    <row r="796" ht="15.75" customHeight="1">
      <c r="E796" s="37"/>
    </row>
    <row r="797" ht="15.75" customHeight="1">
      <c r="E797" s="37"/>
    </row>
    <row r="798" ht="15.75" customHeight="1">
      <c r="E798" s="37"/>
    </row>
    <row r="799" ht="15.75" customHeight="1">
      <c r="E799" s="37"/>
    </row>
    <row r="800" ht="15.75" customHeight="1">
      <c r="E800" s="37"/>
    </row>
    <row r="801" ht="15.75" customHeight="1">
      <c r="E801" s="37"/>
    </row>
    <row r="802" ht="15.75" customHeight="1">
      <c r="E802" s="37"/>
    </row>
    <row r="803" ht="15.75" customHeight="1">
      <c r="E803" s="37"/>
    </row>
    <row r="804" ht="15.75" customHeight="1">
      <c r="E804" s="37"/>
    </row>
    <row r="805" ht="15.75" customHeight="1">
      <c r="E805" s="37"/>
    </row>
    <row r="806" ht="15.75" customHeight="1">
      <c r="E806" s="37"/>
    </row>
    <row r="807" ht="15.75" customHeight="1">
      <c r="E807" s="37"/>
    </row>
    <row r="808" ht="15.75" customHeight="1">
      <c r="E808" s="37"/>
    </row>
    <row r="809" ht="15.75" customHeight="1">
      <c r="E809" s="37"/>
    </row>
    <row r="810" ht="15.75" customHeight="1">
      <c r="E810" s="37"/>
    </row>
    <row r="811" ht="15.75" customHeight="1">
      <c r="E811" s="37"/>
    </row>
    <row r="812" ht="15.75" customHeight="1">
      <c r="E812" s="37"/>
    </row>
    <row r="813" ht="15.75" customHeight="1">
      <c r="E813" s="37"/>
    </row>
    <row r="814" ht="15.75" customHeight="1">
      <c r="E814" s="37"/>
    </row>
    <row r="815" ht="15.75" customHeight="1">
      <c r="E815" s="37"/>
    </row>
    <row r="816" ht="15.75" customHeight="1">
      <c r="E816" s="37"/>
    </row>
    <row r="817" ht="15.75" customHeight="1">
      <c r="E817" s="37"/>
    </row>
    <row r="818" ht="15.75" customHeight="1">
      <c r="E818" s="37"/>
    </row>
    <row r="819" ht="15.75" customHeight="1">
      <c r="E819" s="37"/>
    </row>
    <row r="820" ht="15.75" customHeight="1">
      <c r="E820" s="37"/>
    </row>
    <row r="821" ht="15.75" customHeight="1">
      <c r="E821" s="37"/>
    </row>
    <row r="822" ht="15.75" customHeight="1">
      <c r="E822" s="37"/>
    </row>
    <row r="823" ht="15.75" customHeight="1">
      <c r="E823" s="37"/>
    </row>
    <row r="824" ht="15.75" customHeight="1">
      <c r="E824" s="37"/>
    </row>
    <row r="825" ht="15.75" customHeight="1">
      <c r="E825" s="37"/>
    </row>
    <row r="826" ht="15.75" customHeight="1">
      <c r="E826" s="37"/>
    </row>
    <row r="827" ht="15.75" customHeight="1">
      <c r="E827" s="37"/>
    </row>
    <row r="828" ht="15.75" customHeight="1">
      <c r="E828" s="37"/>
    </row>
    <row r="829" ht="15.75" customHeight="1">
      <c r="E829" s="37"/>
    </row>
    <row r="830" ht="15.75" customHeight="1">
      <c r="E830" s="37"/>
    </row>
    <row r="831" ht="15.75" customHeight="1">
      <c r="E831" s="37"/>
    </row>
    <row r="832" ht="15.75" customHeight="1">
      <c r="E832" s="37"/>
    </row>
    <row r="833" ht="15.75" customHeight="1">
      <c r="E833" s="37"/>
    </row>
    <row r="834" ht="15.75" customHeight="1">
      <c r="E834" s="37"/>
    </row>
    <row r="835" ht="15.75" customHeight="1">
      <c r="E835" s="37"/>
    </row>
    <row r="836" ht="15.75" customHeight="1">
      <c r="E836" s="37"/>
    </row>
    <row r="837" ht="15.75" customHeight="1">
      <c r="E837" s="37"/>
    </row>
    <row r="838" ht="15.75" customHeight="1">
      <c r="E838" s="37"/>
    </row>
    <row r="839" ht="15.75" customHeight="1">
      <c r="E839" s="37"/>
    </row>
    <row r="840" ht="15.75" customHeight="1">
      <c r="E840" s="37"/>
    </row>
    <row r="841" ht="15.75" customHeight="1">
      <c r="E841" s="37"/>
    </row>
    <row r="842" ht="15.75" customHeight="1">
      <c r="E842" s="37"/>
    </row>
    <row r="843" ht="15.75" customHeight="1">
      <c r="E843" s="37"/>
    </row>
    <row r="844" ht="15.75" customHeight="1">
      <c r="E844" s="37"/>
    </row>
    <row r="845" ht="15.75" customHeight="1">
      <c r="E845" s="37"/>
    </row>
    <row r="846" ht="15.75" customHeight="1">
      <c r="E846" s="37"/>
    </row>
    <row r="847" ht="15.75" customHeight="1">
      <c r="E847" s="37"/>
    </row>
    <row r="848" ht="15.75" customHeight="1">
      <c r="E848" s="37"/>
    </row>
    <row r="849" ht="15.75" customHeight="1">
      <c r="E849" s="37"/>
    </row>
    <row r="850" ht="15.75" customHeight="1">
      <c r="E850" s="37"/>
    </row>
    <row r="851" ht="15.75" customHeight="1">
      <c r="E851" s="37"/>
    </row>
    <row r="852" ht="15.75" customHeight="1">
      <c r="E852" s="37"/>
    </row>
    <row r="853" ht="15.75" customHeight="1">
      <c r="E853" s="37"/>
    </row>
    <row r="854" ht="15.75" customHeight="1">
      <c r="E854" s="37"/>
    </row>
    <row r="855" ht="15.75" customHeight="1">
      <c r="E855" s="37"/>
    </row>
    <row r="856" ht="15.75" customHeight="1">
      <c r="E856" s="37"/>
    </row>
    <row r="857" ht="15.75" customHeight="1">
      <c r="E857" s="37"/>
    </row>
    <row r="858" ht="15.75" customHeight="1">
      <c r="E858" s="37"/>
    </row>
    <row r="859" ht="15.75" customHeight="1">
      <c r="E859" s="37"/>
    </row>
    <row r="860" ht="15.75" customHeight="1">
      <c r="E860" s="37"/>
    </row>
    <row r="861" ht="15.75" customHeight="1">
      <c r="E861" s="37"/>
    </row>
    <row r="862" ht="15.75" customHeight="1">
      <c r="E862" s="37"/>
    </row>
    <row r="863" ht="15.75" customHeight="1">
      <c r="E863" s="37"/>
    </row>
    <row r="864" ht="15.75" customHeight="1">
      <c r="E864" s="37"/>
    </row>
    <row r="865" ht="15.75" customHeight="1">
      <c r="E865" s="37"/>
    </row>
    <row r="866" ht="15.75" customHeight="1">
      <c r="E866" s="37"/>
    </row>
    <row r="867" ht="15.75" customHeight="1">
      <c r="E867" s="37"/>
    </row>
    <row r="868" ht="15.75" customHeight="1">
      <c r="E868" s="37"/>
    </row>
    <row r="869" ht="15.75" customHeight="1">
      <c r="E869" s="37"/>
    </row>
    <row r="870" ht="15.75" customHeight="1">
      <c r="E870" s="37"/>
    </row>
    <row r="871" ht="15.75" customHeight="1">
      <c r="E871" s="37"/>
    </row>
    <row r="872" ht="15.75" customHeight="1">
      <c r="E872" s="37"/>
    </row>
    <row r="873" ht="15.75" customHeight="1">
      <c r="E873" s="37"/>
    </row>
    <row r="874" ht="15.75" customHeight="1">
      <c r="E874" s="37"/>
    </row>
    <row r="875" ht="15.75" customHeight="1">
      <c r="E875" s="37"/>
    </row>
    <row r="876" ht="15.75" customHeight="1">
      <c r="E876" s="37"/>
    </row>
    <row r="877" ht="15.75" customHeight="1">
      <c r="E877" s="37"/>
    </row>
    <row r="878" ht="15.75" customHeight="1">
      <c r="E878" s="37"/>
    </row>
    <row r="879" ht="15.75" customHeight="1">
      <c r="E879" s="37"/>
    </row>
    <row r="880" ht="15.75" customHeight="1">
      <c r="E880" s="37"/>
    </row>
    <row r="881" ht="15.75" customHeight="1">
      <c r="E881" s="37"/>
    </row>
    <row r="882" ht="15.75" customHeight="1">
      <c r="E882" s="37"/>
    </row>
    <row r="883" ht="15.75" customHeight="1">
      <c r="E883" s="37"/>
    </row>
    <row r="884" ht="15.75" customHeight="1">
      <c r="E884" s="37"/>
    </row>
    <row r="885" ht="15.75" customHeight="1">
      <c r="E885" s="37"/>
    </row>
    <row r="886" ht="15.75" customHeight="1">
      <c r="E886" s="37"/>
    </row>
    <row r="887" ht="15.75" customHeight="1">
      <c r="E887" s="37"/>
    </row>
    <row r="888" ht="15.75" customHeight="1">
      <c r="E888" s="37"/>
    </row>
    <row r="889" ht="15.75" customHeight="1">
      <c r="E889" s="37"/>
    </row>
    <row r="890" ht="15.75" customHeight="1">
      <c r="E890" s="37"/>
    </row>
    <row r="891" ht="15.75" customHeight="1">
      <c r="E891" s="37"/>
    </row>
    <row r="892" ht="15.75" customHeight="1">
      <c r="E892" s="37"/>
    </row>
    <row r="893" ht="15.75" customHeight="1">
      <c r="E893" s="37"/>
    </row>
    <row r="894" ht="15.75" customHeight="1">
      <c r="E894" s="37"/>
    </row>
    <row r="895" ht="15.75" customHeight="1">
      <c r="E895" s="37"/>
    </row>
    <row r="896" ht="15.75" customHeight="1">
      <c r="E896" s="37"/>
    </row>
    <row r="897" ht="15.75" customHeight="1">
      <c r="E897" s="37"/>
    </row>
    <row r="898" ht="15.75" customHeight="1">
      <c r="E898" s="37"/>
    </row>
    <row r="899" ht="15.75" customHeight="1">
      <c r="E899" s="37"/>
    </row>
    <row r="900" ht="15.75" customHeight="1">
      <c r="E900" s="37"/>
    </row>
    <row r="901" ht="15.75" customHeight="1">
      <c r="E901" s="37"/>
    </row>
    <row r="902" ht="15.75" customHeight="1">
      <c r="E902" s="37"/>
    </row>
    <row r="903" ht="15.75" customHeight="1">
      <c r="E903" s="37"/>
    </row>
    <row r="904" ht="15.75" customHeight="1">
      <c r="E904" s="37"/>
    </row>
    <row r="905" ht="15.75" customHeight="1">
      <c r="E905" s="37"/>
    </row>
    <row r="906" ht="15.75" customHeight="1">
      <c r="E906" s="37"/>
    </row>
    <row r="907" ht="15.75" customHeight="1">
      <c r="E907" s="37"/>
    </row>
    <row r="908" ht="15.75" customHeight="1">
      <c r="E908" s="37"/>
    </row>
    <row r="909" ht="15.75" customHeight="1">
      <c r="E909" s="37"/>
    </row>
    <row r="910" ht="15.75" customHeight="1">
      <c r="E910" s="37"/>
    </row>
    <row r="911" ht="15.75" customHeight="1">
      <c r="E911" s="37"/>
    </row>
    <row r="912" ht="15.75" customHeight="1">
      <c r="E912" s="37"/>
    </row>
    <row r="913" ht="15.75" customHeight="1">
      <c r="E913" s="37"/>
    </row>
    <row r="914" ht="15.75" customHeight="1">
      <c r="E914" s="37"/>
    </row>
    <row r="915" ht="15.75" customHeight="1">
      <c r="E915" s="37"/>
    </row>
    <row r="916" ht="15.75" customHeight="1">
      <c r="E916" s="37"/>
    </row>
    <row r="917" ht="15.75" customHeight="1">
      <c r="E917" s="37"/>
    </row>
    <row r="918" ht="15.75" customHeight="1">
      <c r="E918" s="37"/>
    </row>
    <row r="919" ht="15.75" customHeight="1">
      <c r="E919" s="37"/>
    </row>
    <row r="920" ht="15.75" customHeight="1">
      <c r="E920" s="37"/>
    </row>
    <row r="921" ht="15.75" customHeight="1">
      <c r="E921" s="37"/>
    </row>
    <row r="922" ht="15.75" customHeight="1">
      <c r="E922" s="37"/>
    </row>
    <row r="923" ht="15.75" customHeight="1">
      <c r="E923" s="37"/>
    </row>
    <row r="924" ht="15.75" customHeight="1">
      <c r="E924" s="37"/>
    </row>
    <row r="925" ht="15.75" customHeight="1">
      <c r="E925" s="37"/>
    </row>
    <row r="926" ht="15.75" customHeight="1">
      <c r="E926" s="37"/>
    </row>
    <row r="927" ht="15.75" customHeight="1">
      <c r="E927" s="37"/>
    </row>
    <row r="928" ht="15.75" customHeight="1">
      <c r="E928" s="37"/>
    </row>
    <row r="929" ht="15.75" customHeight="1">
      <c r="E929" s="37"/>
    </row>
    <row r="930" ht="15.75" customHeight="1">
      <c r="E930" s="37"/>
    </row>
    <row r="931" ht="15.75" customHeight="1">
      <c r="E931" s="37"/>
    </row>
    <row r="932" ht="15.75" customHeight="1">
      <c r="E932" s="37"/>
    </row>
    <row r="933" ht="15.75" customHeight="1">
      <c r="E933" s="37"/>
    </row>
    <row r="934" ht="15.75" customHeight="1">
      <c r="E934" s="37"/>
    </row>
    <row r="935" ht="15.75" customHeight="1">
      <c r="E935" s="37"/>
    </row>
    <row r="936" ht="15.75" customHeight="1">
      <c r="E936" s="37"/>
    </row>
    <row r="937" ht="15.75" customHeight="1">
      <c r="E937" s="37"/>
    </row>
    <row r="938" ht="15.75" customHeight="1">
      <c r="E938" s="37"/>
    </row>
    <row r="939" ht="15.75" customHeight="1">
      <c r="E939" s="37"/>
    </row>
    <row r="940" ht="15.75" customHeight="1">
      <c r="E940" s="37"/>
    </row>
    <row r="941" ht="15.75" customHeight="1">
      <c r="E941" s="37"/>
    </row>
    <row r="942" ht="15.75" customHeight="1">
      <c r="E942" s="37"/>
    </row>
    <row r="943" ht="15.75" customHeight="1">
      <c r="E943" s="37"/>
    </row>
    <row r="944" ht="15.75" customHeight="1">
      <c r="E944" s="37"/>
    </row>
    <row r="945" ht="15.75" customHeight="1">
      <c r="E945" s="37"/>
    </row>
    <row r="946" ht="15.75" customHeight="1">
      <c r="E946" s="37"/>
    </row>
    <row r="947" ht="15.75" customHeight="1">
      <c r="E947" s="37"/>
    </row>
    <row r="948" ht="15.75" customHeight="1">
      <c r="E948" s="37"/>
    </row>
    <row r="949" ht="15.75" customHeight="1">
      <c r="E949" s="37"/>
    </row>
    <row r="950" ht="15.75" customHeight="1">
      <c r="E950" s="37"/>
    </row>
    <row r="951" ht="15.75" customHeight="1">
      <c r="E951" s="37"/>
    </row>
    <row r="952" ht="15.75" customHeight="1">
      <c r="E952" s="37"/>
    </row>
    <row r="953" ht="15.75" customHeight="1">
      <c r="E953" s="37"/>
    </row>
    <row r="954" ht="15.75" customHeight="1">
      <c r="E954" s="37"/>
    </row>
    <row r="955" ht="15.75" customHeight="1">
      <c r="E955" s="37"/>
    </row>
    <row r="956" ht="15.75" customHeight="1">
      <c r="E956" s="37"/>
    </row>
    <row r="957" ht="15.75" customHeight="1">
      <c r="E957" s="37"/>
    </row>
    <row r="958" ht="15.75" customHeight="1">
      <c r="E958" s="37"/>
    </row>
    <row r="959" ht="15.75" customHeight="1">
      <c r="E959" s="37"/>
    </row>
    <row r="960" ht="15.75" customHeight="1">
      <c r="E960" s="37"/>
    </row>
    <row r="961" ht="15.75" customHeight="1">
      <c r="E961" s="37"/>
    </row>
    <row r="962" ht="15.75" customHeight="1">
      <c r="E962" s="37"/>
    </row>
    <row r="963" ht="15.75" customHeight="1">
      <c r="E963" s="37"/>
    </row>
    <row r="964" ht="15.75" customHeight="1">
      <c r="E964" s="37"/>
    </row>
    <row r="965" ht="15.75" customHeight="1">
      <c r="E965" s="37"/>
    </row>
    <row r="966" ht="15.75" customHeight="1">
      <c r="E966" s="37"/>
    </row>
    <row r="967" ht="15.75" customHeight="1">
      <c r="E967" s="37"/>
    </row>
    <row r="968" ht="15.75" customHeight="1">
      <c r="E968" s="37"/>
    </row>
    <row r="969" ht="15.75" customHeight="1">
      <c r="E969" s="37"/>
    </row>
    <row r="970" ht="15.75" customHeight="1">
      <c r="E970" s="37"/>
    </row>
    <row r="971" ht="15.75" customHeight="1">
      <c r="E971" s="37"/>
    </row>
    <row r="972" ht="15.75" customHeight="1">
      <c r="E972" s="37"/>
    </row>
    <row r="973" ht="15.75" customHeight="1">
      <c r="E973" s="37"/>
    </row>
    <row r="974" ht="15.75" customHeight="1">
      <c r="E974" s="37"/>
    </row>
    <row r="975" ht="15.75" customHeight="1">
      <c r="E975" s="37"/>
    </row>
    <row r="976" ht="15.75" customHeight="1">
      <c r="E976" s="37"/>
    </row>
    <row r="977" ht="15.75" customHeight="1">
      <c r="E977" s="37"/>
    </row>
    <row r="978" ht="15.75" customHeight="1">
      <c r="E978" s="37"/>
    </row>
    <row r="979" ht="15.75" customHeight="1">
      <c r="E979" s="37"/>
    </row>
    <row r="980" ht="15.75" customHeight="1">
      <c r="E980" s="37"/>
    </row>
    <row r="981" ht="15.75" customHeight="1">
      <c r="E981" s="37"/>
    </row>
    <row r="982" ht="15.75" customHeight="1">
      <c r="E982" s="37"/>
    </row>
    <row r="983" ht="15.75" customHeight="1">
      <c r="E983" s="37"/>
    </row>
    <row r="984" ht="15.75" customHeight="1">
      <c r="E984" s="37"/>
    </row>
    <row r="985" ht="15.75" customHeight="1">
      <c r="E985" s="37"/>
    </row>
    <row r="986" ht="15.75" customHeight="1">
      <c r="E986" s="37"/>
    </row>
    <row r="987" ht="15.75" customHeight="1">
      <c r="E987" s="37"/>
    </row>
    <row r="988" ht="15.75" customHeight="1">
      <c r="E988" s="37"/>
    </row>
    <row r="989" ht="15.75" customHeight="1">
      <c r="E989" s="37"/>
    </row>
    <row r="990" ht="15.75" customHeight="1">
      <c r="E990" s="37"/>
    </row>
    <row r="991" ht="15.75" customHeight="1">
      <c r="E991" s="37"/>
    </row>
    <row r="992" ht="15.75" customHeight="1">
      <c r="E992" s="37"/>
    </row>
    <row r="993" ht="15.75" customHeight="1">
      <c r="E993" s="37"/>
    </row>
    <row r="994" ht="15.75" customHeight="1">
      <c r="E994" s="37"/>
    </row>
    <row r="995" ht="15.75" customHeight="1">
      <c r="E995" s="37"/>
    </row>
    <row r="996" ht="15.75" customHeight="1">
      <c r="E996" s="37"/>
    </row>
    <row r="997" ht="15.75" customHeight="1">
      <c r="E997" s="37"/>
    </row>
    <row r="998" ht="15.75" customHeight="1">
      <c r="E998" s="37"/>
    </row>
    <row r="999" ht="15.75" customHeight="1">
      <c r="E999" s="37"/>
    </row>
    <row r="1000" ht="15.75" customHeight="1">
      <c r="E1000" s="37"/>
    </row>
  </sheetData>
  <mergeCells count="2">
    <mergeCell ref="A2:G2"/>
    <mergeCell ref="A7:F7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90.57"/>
    <col customWidth="1" min="3" max="3" width="16.43"/>
    <col customWidth="1" min="4" max="4" width="15.71"/>
    <col customWidth="1" min="5" max="6" width="18.86"/>
    <col customWidth="1" min="7" max="7" width="22.43"/>
    <col customWidth="1" min="8" max="8" width="18.86"/>
    <col customWidth="1" min="9" max="9" width="22.57"/>
    <col customWidth="1" min="10" max="10" width="27.29"/>
    <col customWidth="1" min="11" max="11" width="17.29"/>
    <col customWidth="1" min="12" max="12" width="25.0"/>
  </cols>
  <sheetData>
    <row r="1" ht="44.25" customHeight="1">
      <c r="A1" s="38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18.75" customHeight="1">
      <c r="A2" s="38"/>
      <c r="B2" s="40"/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61.5" customHeight="1">
      <c r="A3" s="41" t="s">
        <v>36</v>
      </c>
      <c r="B3" s="42"/>
      <c r="C3" s="42"/>
      <c r="D3" s="42"/>
      <c r="E3" s="42"/>
      <c r="F3" s="42"/>
      <c r="G3" s="42"/>
      <c r="H3" s="42"/>
      <c r="I3" s="42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36.0" customHeight="1">
      <c r="A4" s="43" t="s">
        <v>37</v>
      </c>
      <c r="B4" s="13"/>
      <c r="C4" s="13"/>
      <c r="D4" s="13"/>
      <c r="E4" s="13"/>
      <c r="F4" s="13"/>
      <c r="G4" s="13"/>
      <c r="H4" s="13"/>
      <c r="I4" s="14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ht="31.5" customHeight="1">
      <c r="A5" s="44" t="s">
        <v>38</v>
      </c>
      <c r="B5" s="44" t="s">
        <v>39</v>
      </c>
      <c r="C5" s="45" t="s">
        <v>40</v>
      </c>
      <c r="D5" s="13"/>
      <c r="E5" s="13"/>
      <c r="F5" s="13"/>
      <c r="G5" s="13"/>
      <c r="H5" s="14"/>
      <c r="I5" s="44" t="s">
        <v>41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ht="47.25" customHeight="1">
      <c r="A6" s="47"/>
      <c r="B6" s="47"/>
      <c r="C6" s="48" t="str">
        <f>'Ставки'!A3</f>
        <v>Руководитель проекта / аналитик</v>
      </c>
      <c r="D6" s="48" t="str">
        <f>'Ставки'!A4</f>
        <v>Team Lead / ведущий разработчик</v>
      </c>
      <c r="E6" s="48" t="str">
        <f>'Ставки'!A5</f>
        <v>Инженер-программист</v>
      </c>
      <c r="F6" s="48" t="str">
        <f>'Ставки'!A6</f>
        <v>Разработчик «1С:Предприятия»</v>
      </c>
      <c r="G6" s="48" t="str">
        <f>'Ставки'!A7</f>
        <v>Специалист отдела тестирования/внедрения</v>
      </c>
      <c r="H6" s="48" t="str">
        <f>'Ставки'!A8</f>
        <v>Специалист отдела эксплуатации</v>
      </c>
      <c r="I6" s="47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ht="48.75" customHeight="1">
      <c r="A7" s="49">
        <v>1.0</v>
      </c>
      <c r="B7" s="50" t="s">
        <v>42</v>
      </c>
      <c r="C7" s="51">
        <v>4.0</v>
      </c>
      <c r="D7" s="51">
        <v>2.0</v>
      </c>
      <c r="E7" s="52">
        <v>2.0</v>
      </c>
      <c r="F7" s="52">
        <v>2.0</v>
      </c>
      <c r="G7" s="52">
        <v>0.0</v>
      </c>
      <c r="H7" s="53">
        <v>0.0</v>
      </c>
      <c r="I7" s="54">
        <f>(C7*'Ставки'!$B$3)+(D7*'Ставки'!$B$4)+(E7*'Ставки'!$B$5)+(F7*'Ставки'!$B$6)+(G7*'Ставки'!$B$7)+(H7*'Ставки'!$B$8)</f>
        <v>52900</v>
      </c>
      <c r="J7" s="55"/>
      <c r="K7" s="55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</row>
    <row r="8" ht="123.75" customHeight="1">
      <c r="A8" s="49">
        <v>2.0</v>
      </c>
      <c r="B8" s="57" t="s">
        <v>43</v>
      </c>
      <c r="C8" s="52">
        <v>1.0</v>
      </c>
      <c r="D8" s="52">
        <v>0.0</v>
      </c>
      <c r="E8" s="52">
        <v>6.0</v>
      </c>
      <c r="F8" s="52">
        <v>4.0</v>
      </c>
      <c r="G8" s="52">
        <v>0.0</v>
      </c>
      <c r="H8" s="52">
        <v>0.0</v>
      </c>
      <c r="I8" s="54">
        <f>(C8*'Ставки'!$B$3)+(D8*'Ставки'!$B$4)+(E8*'Ставки'!$B$5)+(F8*'Ставки'!$B$6)+(G8*'Ставки'!$B$7)+(H8*'Ставки'!$B$8)</f>
        <v>52300</v>
      </c>
      <c r="J8" s="55"/>
      <c r="K8" s="55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</row>
    <row r="9" ht="99.0" customHeight="1">
      <c r="A9" s="49">
        <v>3.0</v>
      </c>
      <c r="B9" s="58" t="s">
        <v>44</v>
      </c>
      <c r="C9" s="52">
        <v>8.0</v>
      </c>
      <c r="D9" s="52">
        <v>0.0</v>
      </c>
      <c r="E9" s="52">
        <v>48.0</v>
      </c>
      <c r="F9" s="52">
        <v>0.0</v>
      </c>
      <c r="G9" s="51">
        <v>2.0</v>
      </c>
      <c r="H9" s="52">
        <v>0.0</v>
      </c>
      <c r="I9" s="54">
        <f>(C9*'Ставки'!$B$3)+(D9*'Ставки'!$B$4)+(E9*'Ставки'!$B$5)+(F9*'Ставки'!$B$6)+(G9*'Ставки'!$B$7)+(H9*'Ставки'!$B$8)</f>
        <v>269200</v>
      </c>
      <c r="J9" s="55"/>
      <c r="K9" s="55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</row>
    <row r="10" ht="105.0" customHeight="1">
      <c r="A10" s="49">
        <v>4.0</v>
      </c>
      <c r="B10" s="57" t="s">
        <v>45</v>
      </c>
      <c r="C10" s="59">
        <v>2.0</v>
      </c>
      <c r="D10" s="59">
        <v>2.0</v>
      </c>
      <c r="E10" s="60">
        <v>8.0</v>
      </c>
      <c r="F10" s="61">
        <v>8.0</v>
      </c>
      <c r="G10" s="60">
        <v>0.0</v>
      </c>
      <c r="H10" s="61">
        <v>0.0</v>
      </c>
      <c r="I10" s="62">
        <f>(C10*'Ставки'!$B$3)+(D10*'Ставки'!$B$4)+(E10*'Ставки'!$B$5)+(F10*'Ставки'!$B$6)+(G10*'Ставки'!$B$7)+(H10*'Ставки'!$B$8)</f>
        <v>100600</v>
      </c>
      <c r="J10" s="55"/>
      <c r="K10" s="55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</row>
    <row r="11" ht="119.25" customHeight="1">
      <c r="A11" s="49">
        <v>5.0</v>
      </c>
      <c r="B11" s="58" t="s">
        <v>46</v>
      </c>
      <c r="C11" s="52">
        <v>16.0</v>
      </c>
      <c r="D11" s="51">
        <v>8.0</v>
      </c>
      <c r="E11" s="51">
        <v>8.0</v>
      </c>
      <c r="F11" s="52">
        <v>48.0</v>
      </c>
      <c r="G11" s="51">
        <v>4.0</v>
      </c>
      <c r="H11" s="52">
        <v>0.0</v>
      </c>
      <c r="I11" s="54">
        <f>(C11*'Ставки'!$B$3)+(D11*'Ставки'!$B$4)+(E11*'Ставки'!$B$5)+(F11*'Ставки'!$B$6)+(G11*'Ставки'!$B$7)+(H11*'Ставки'!$B$8)</f>
        <v>422800</v>
      </c>
      <c r="J11" s="55"/>
      <c r="K11" s="55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</row>
    <row r="12" ht="83.25" customHeight="1">
      <c r="A12" s="49">
        <v>6.0</v>
      </c>
      <c r="B12" s="58" t="s">
        <v>47</v>
      </c>
      <c r="C12" s="52">
        <v>8.0</v>
      </c>
      <c r="D12" s="52">
        <v>0.0</v>
      </c>
      <c r="E12" s="52">
        <v>24.0</v>
      </c>
      <c r="F12" s="52">
        <v>0.0</v>
      </c>
      <c r="G12" s="52">
        <v>0.0</v>
      </c>
      <c r="H12" s="52">
        <v>0.0</v>
      </c>
      <c r="I12" s="54">
        <f>(C12*'Ставки'!$B$3)+(D12*'Ставки'!$B$4)+(E12*'Ставки'!$B$5)+(F12*'Ставки'!$B$6)+(G12*'Ставки'!$B$7)+(H12*'Ставки'!$B$8)</f>
        <v>150000</v>
      </c>
      <c r="J12" s="55"/>
      <c r="K12" s="5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</row>
    <row r="13" ht="57.0" customHeight="1">
      <c r="A13" s="49">
        <v>7.0</v>
      </c>
      <c r="B13" s="57" t="s">
        <v>48</v>
      </c>
      <c r="C13" s="52">
        <v>4.0</v>
      </c>
      <c r="D13" s="52">
        <v>0.0</v>
      </c>
      <c r="E13" s="52">
        <v>8.0</v>
      </c>
      <c r="F13" s="52">
        <v>0.0</v>
      </c>
      <c r="G13" s="52">
        <v>24.0</v>
      </c>
      <c r="H13" s="53">
        <v>0.0</v>
      </c>
      <c r="I13" s="54">
        <f>(C13*'Ставки'!$B$3)+(D13*'Ставки'!$B$4)+(E13*'Ставки'!$B$5)+(F13*'Ставки'!$B$6)+(G13*'Ставки'!$B$7)+(H13*'Ставки'!$B$8)</f>
        <v>147600</v>
      </c>
      <c r="J13" s="55"/>
      <c r="K13" s="55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</row>
    <row r="14" ht="65.25" customHeight="1">
      <c r="A14" s="49">
        <v>8.0</v>
      </c>
      <c r="B14" s="58" t="s">
        <v>49</v>
      </c>
      <c r="C14" s="52">
        <v>16.0</v>
      </c>
      <c r="D14" s="52">
        <v>0.0</v>
      </c>
      <c r="E14" s="52">
        <v>32.0</v>
      </c>
      <c r="F14" s="52">
        <v>0.0</v>
      </c>
      <c r="G14" s="52">
        <v>16.0</v>
      </c>
      <c r="H14" s="53">
        <v>16.0</v>
      </c>
      <c r="I14" s="54">
        <f>(C14*'Ставки'!$B$3)+(D14*'Ставки'!$B$4)+(E14*'Ставки'!$B$5)+(F14*'Ставки'!$B$6)+(G14*'Ставки'!$B$7)+(H14*'Ставки'!$B$8)</f>
        <v>339200</v>
      </c>
      <c r="J14" s="55"/>
      <c r="K14" s="5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</row>
    <row r="15" ht="63.0" customHeight="1">
      <c r="A15" s="49">
        <v>9.0</v>
      </c>
      <c r="B15" s="58" t="s">
        <v>50</v>
      </c>
      <c r="C15" s="52">
        <v>2.0</v>
      </c>
      <c r="D15" s="52">
        <v>0.0</v>
      </c>
      <c r="E15" s="52">
        <v>0.0</v>
      </c>
      <c r="F15" s="52">
        <v>0.0</v>
      </c>
      <c r="G15" s="52">
        <v>16.0</v>
      </c>
      <c r="H15" s="53">
        <v>0.0</v>
      </c>
      <c r="I15" s="54">
        <f>(C15*'Ставки'!$B$3)+(D15*'Ставки'!$B$4)+(E15*'Ставки'!$B$5)+(F15*'Ставки'!$B$6)+(G15*'Ставки'!$B$7)+(H15*'Ставки'!$B$8)</f>
        <v>70400</v>
      </c>
      <c r="J15" s="55"/>
      <c r="K15" s="55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</row>
    <row r="16" ht="34.5" customHeight="1">
      <c r="A16" s="63"/>
      <c r="B16" s="64" t="s">
        <v>51</v>
      </c>
      <c r="C16" s="65">
        <f t="shared" ref="C16:I16" si="1">SUM(C7:C15)</f>
        <v>61</v>
      </c>
      <c r="D16" s="65">
        <f t="shared" si="1"/>
        <v>12</v>
      </c>
      <c r="E16" s="65">
        <f t="shared" si="1"/>
        <v>136</v>
      </c>
      <c r="F16" s="65">
        <f t="shared" si="1"/>
        <v>62</v>
      </c>
      <c r="G16" s="65">
        <f t="shared" si="1"/>
        <v>62</v>
      </c>
      <c r="H16" s="66">
        <f t="shared" si="1"/>
        <v>16</v>
      </c>
      <c r="I16" s="67">
        <f t="shared" si="1"/>
        <v>1605000</v>
      </c>
      <c r="J16" s="55"/>
      <c r="K16" s="55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ht="80.25" customHeight="1">
      <c r="A17" s="39"/>
      <c r="B17" s="39" t="s">
        <v>52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36.0" customHeight="1">
      <c r="A18" s="68" t="s">
        <v>53</v>
      </c>
      <c r="B18" s="13"/>
      <c r="C18" s="13"/>
      <c r="D18" s="13"/>
      <c r="E18" s="13"/>
      <c r="F18" s="13"/>
      <c r="G18" s="13"/>
      <c r="H18" s="13"/>
      <c r="I18" s="14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31.5" customHeight="1">
      <c r="A19" s="44" t="s">
        <v>38</v>
      </c>
      <c r="B19" s="44" t="s">
        <v>39</v>
      </c>
      <c r="C19" s="45" t="s">
        <v>40</v>
      </c>
      <c r="D19" s="13"/>
      <c r="E19" s="13"/>
      <c r="F19" s="13"/>
      <c r="G19" s="13"/>
      <c r="H19" s="14"/>
      <c r="I19" s="44" t="s">
        <v>41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ht="47.25" customHeight="1">
      <c r="A20" s="47"/>
      <c r="B20" s="47"/>
      <c r="C20" s="48" t="s">
        <v>54</v>
      </c>
      <c r="D20" s="48" t="s">
        <v>55</v>
      </c>
      <c r="E20" s="48" t="s">
        <v>56</v>
      </c>
      <c r="F20" s="48" t="s">
        <v>57</v>
      </c>
      <c r="G20" s="48" t="s">
        <v>58</v>
      </c>
      <c r="H20" s="48" t="s">
        <v>59</v>
      </c>
      <c r="I20" s="47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ht="73.5" customHeight="1">
      <c r="A21" s="49">
        <v>10.0</v>
      </c>
      <c r="B21" s="69" t="s">
        <v>60</v>
      </c>
      <c r="C21" s="52">
        <v>16.0</v>
      </c>
      <c r="D21" s="52">
        <v>48.0</v>
      </c>
      <c r="E21" s="52">
        <v>24.0</v>
      </c>
      <c r="F21" s="52">
        <v>0.0</v>
      </c>
      <c r="G21" s="52">
        <v>0.0</v>
      </c>
      <c r="H21" s="53">
        <v>0.0</v>
      </c>
      <c r="I21" s="54">
        <f>(C21*'Ставки'!$B$3)+(D21*'Ставки'!$B$4)+(E21*'Ставки'!$B$5)+(F21*'Ставки'!$B$6)+(G21*'Ставки'!$B$7)+(H21*'Ставки'!$B$8)</f>
        <v>538800</v>
      </c>
      <c r="J21" s="55"/>
      <c r="K21" s="55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ht="86.25" customHeight="1">
      <c r="A22" s="49">
        <v>11.0</v>
      </c>
      <c r="B22" s="58" t="s">
        <v>61</v>
      </c>
      <c r="C22" s="52">
        <v>4.0</v>
      </c>
      <c r="D22" s="52">
        <v>4.0</v>
      </c>
      <c r="E22" s="52">
        <v>6.0</v>
      </c>
      <c r="F22" s="52">
        <v>8.0</v>
      </c>
      <c r="G22" s="52">
        <v>46.0</v>
      </c>
      <c r="H22" s="52">
        <v>0.0</v>
      </c>
      <c r="I22" s="54">
        <f>(C22*'Ставки'!$B$3)+(D22*'Ставки'!$B$4)+(E22*'Ставки'!$B$5)+(F22*'Ставки'!$B$6)+(G22*'Ставки'!$B$7)+(H22*'Ставки'!$B$8)</f>
        <v>290300</v>
      </c>
      <c r="J22" s="70"/>
      <c r="K22" s="55"/>
      <c r="L22" s="55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ht="68.25" customHeight="1">
      <c r="A23" s="49">
        <v>12.0</v>
      </c>
      <c r="B23" s="71" t="s">
        <v>62</v>
      </c>
      <c r="C23" s="13"/>
      <c r="D23" s="13"/>
      <c r="E23" s="13"/>
      <c r="F23" s="13"/>
      <c r="G23" s="13"/>
      <c r="H23" s="14"/>
      <c r="I23" s="54" t="s">
        <v>63</v>
      </c>
      <c r="J23" s="55"/>
      <c r="K23" s="55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ht="61.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36.0" customHeight="1">
      <c r="A25" s="72" t="s">
        <v>64</v>
      </c>
      <c r="B25" s="13"/>
      <c r="C25" s="13"/>
      <c r="D25" s="13"/>
      <c r="E25" s="13"/>
      <c r="F25" s="13"/>
      <c r="G25" s="13"/>
      <c r="H25" s="13"/>
      <c r="I25" s="14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36.75" customHeight="1">
      <c r="A26" s="73" t="s">
        <v>38</v>
      </c>
      <c r="B26" s="45" t="s">
        <v>39</v>
      </c>
      <c r="C26" s="13"/>
      <c r="D26" s="13"/>
      <c r="E26" s="13"/>
      <c r="F26" s="14"/>
      <c r="G26" s="73" t="s">
        <v>65</v>
      </c>
      <c r="H26" s="73" t="s">
        <v>9</v>
      </c>
      <c r="I26" s="73" t="s">
        <v>66</v>
      </c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86.25" customHeight="1">
      <c r="A27" s="49">
        <v>13.0</v>
      </c>
      <c r="B27" s="74" t="s">
        <v>67</v>
      </c>
      <c r="C27" s="13"/>
      <c r="D27" s="13"/>
      <c r="E27" s="13"/>
      <c r="F27" s="14"/>
      <c r="G27" s="75">
        <v>130000.0</v>
      </c>
      <c r="H27" s="76">
        <v>1.0</v>
      </c>
      <c r="I27" s="54">
        <f>(G27*H27)</f>
        <v>130000</v>
      </c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ht="15.75" customHeight="1">
      <c r="A28" s="77"/>
      <c r="B28" s="78"/>
      <c r="C28" s="46"/>
      <c r="D28" s="46"/>
      <c r="E28" s="46"/>
      <c r="F28" s="46"/>
      <c r="G28" s="46"/>
      <c r="H28" s="46"/>
      <c r="I28" s="46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15.75" customHeight="1">
      <c r="A29" s="77"/>
      <c r="B29" s="78"/>
      <c r="C29" s="46"/>
      <c r="D29" s="46"/>
      <c r="E29" s="46"/>
      <c r="F29" s="46"/>
      <c r="G29" s="46"/>
      <c r="H29" s="46"/>
      <c r="I29" s="46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5.75" customHeight="1">
      <c r="A30" s="77"/>
      <c r="B30" s="78"/>
      <c r="C30" s="46"/>
      <c r="D30" s="46"/>
      <c r="E30" s="46"/>
      <c r="F30" s="46"/>
      <c r="G30" s="46"/>
      <c r="H30" s="46"/>
      <c r="I30" s="46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5.75" customHeight="1">
      <c r="A31" s="77"/>
      <c r="B31" s="78"/>
      <c r="C31" s="46"/>
      <c r="D31" s="46"/>
      <c r="E31" s="46"/>
      <c r="F31" s="46"/>
      <c r="G31" s="46"/>
      <c r="H31" s="46"/>
      <c r="I31" s="46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5.75" customHeight="1">
      <c r="A32" s="77"/>
      <c r="B32" s="78"/>
      <c r="C32" s="46"/>
      <c r="D32" s="46"/>
      <c r="E32" s="46"/>
      <c r="F32" s="46"/>
      <c r="G32" s="46"/>
      <c r="H32" s="46"/>
      <c r="I32" s="4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75" customHeight="1">
      <c r="A33" s="77"/>
      <c r="B33" s="78"/>
      <c r="C33" s="46"/>
      <c r="D33" s="46"/>
      <c r="E33" s="46"/>
      <c r="F33" s="46"/>
      <c r="G33" s="46"/>
      <c r="H33" s="46"/>
      <c r="I33" s="46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15.75" customHeight="1">
      <c r="A34" s="77"/>
      <c r="B34" s="78"/>
      <c r="C34" s="46"/>
      <c r="D34" s="46"/>
      <c r="E34" s="46"/>
      <c r="F34" s="46"/>
      <c r="G34" s="46"/>
      <c r="H34" s="46"/>
      <c r="I34" s="46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5.75" customHeight="1">
      <c r="A35" s="77"/>
      <c r="B35" s="78"/>
      <c r="C35" s="46"/>
      <c r="D35" s="46"/>
      <c r="E35" s="46"/>
      <c r="F35" s="46"/>
      <c r="G35" s="46"/>
      <c r="H35" s="46"/>
      <c r="I35" s="46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5.75" customHeight="1">
      <c r="A36" s="77"/>
      <c r="B36" s="78"/>
      <c r="C36" s="46"/>
      <c r="D36" s="46"/>
      <c r="E36" s="46"/>
      <c r="F36" s="46"/>
      <c r="G36" s="46"/>
      <c r="H36" s="46"/>
      <c r="I36" s="46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75" customHeight="1">
      <c r="A37" s="77"/>
      <c r="B37" s="78"/>
      <c r="C37" s="46"/>
      <c r="D37" s="46"/>
      <c r="E37" s="46"/>
      <c r="F37" s="46"/>
      <c r="G37" s="46"/>
      <c r="H37" s="46"/>
      <c r="I37" s="46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15.75" customHeight="1">
      <c r="A38" s="77"/>
      <c r="B38" s="78"/>
      <c r="C38" s="46"/>
      <c r="D38" s="46"/>
      <c r="E38" s="46"/>
      <c r="F38" s="46"/>
      <c r="G38" s="46"/>
      <c r="H38" s="46"/>
      <c r="I38" s="46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5.75" customHeight="1">
      <c r="A39" s="77"/>
      <c r="B39" s="78"/>
      <c r="C39" s="46"/>
      <c r="D39" s="46"/>
      <c r="E39" s="46"/>
      <c r="F39" s="46"/>
      <c r="G39" s="46"/>
      <c r="H39" s="46"/>
      <c r="I39" s="46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5.75" customHeight="1">
      <c r="A40" s="77"/>
      <c r="B40" s="78"/>
      <c r="C40" s="46"/>
      <c r="D40" s="46"/>
      <c r="E40" s="46"/>
      <c r="F40" s="46"/>
      <c r="G40" s="46"/>
      <c r="H40" s="46"/>
      <c r="I40" s="46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15.75" customHeight="1">
      <c r="A41" s="77"/>
      <c r="B41" s="78"/>
      <c r="C41" s="46"/>
      <c r="D41" s="46"/>
      <c r="E41" s="46"/>
      <c r="F41" s="46"/>
      <c r="G41" s="46"/>
      <c r="H41" s="46"/>
      <c r="I41" s="46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5.75" customHeight="1">
      <c r="A42" s="77"/>
      <c r="B42" s="78"/>
      <c r="C42" s="46"/>
      <c r="D42" s="46"/>
      <c r="E42" s="46"/>
      <c r="F42" s="46"/>
      <c r="G42" s="46"/>
      <c r="H42" s="46"/>
      <c r="I42" s="46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5.75" customHeight="1">
      <c r="A43" s="77"/>
      <c r="B43" s="78"/>
      <c r="C43" s="46"/>
      <c r="D43" s="46"/>
      <c r="E43" s="46"/>
      <c r="F43" s="46"/>
      <c r="G43" s="46"/>
      <c r="H43" s="46"/>
      <c r="I43" s="46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5.75" customHeight="1">
      <c r="A44" s="77"/>
      <c r="B44" s="78"/>
      <c r="C44" s="46"/>
      <c r="D44" s="46"/>
      <c r="E44" s="46"/>
      <c r="F44" s="46"/>
      <c r="G44" s="46"/>
      <c r="H44" s="46"/>
      <c r="I44" s="46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5.75" customHeight="1">
      <c r="A45" s="77"/>
      <c r="B45" s="78"/>
      <c r="C45" s="46"/>
      <c r="D45" s="46"/>
      <c r="E45" s="46"/>
      <c r="F45" s="46"/>
      <c r="G45" s="46"/>
      <c r="H45" s="46"/>
      <c r="I45" s="46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5.75" customHeight="1">
      <c r="A46" s="77"/>
      <c r="B46" s="78"/>
      <c r="C46" s="46"/>
      <c r="D46" s="46"/>
      <c r="E46" s="46"/>
      <c r="F46" s="46"/>
      <c r="G46" s="46"/>
      <c r="H46" s="46"/>
      <c r="I46" s="46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5.75" customHeight="1">
      <c r="A47" s="77"/>
      <c r="B47" s="78"/>
      <c r="C47" s="46"/>
      <c r="D47" s="46"/>
      <c r="E47" s="46"/>
      <c r="F47" s="46"/>
      <c r="G47" s="46"/>
      <c r="H47" s="46"/>
      <c r="I47" s="46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5.75" customHeight="1">
      <c r="A48" s="77"/>
      <c r="B48" s="78"/>
      <c r="C48" s="46"/>
      <c r="D48" s="46"/>
      <c r="E48" s="46"/>
      <c r="F48" s="46"/>
      <c r="G48" s="46"/>
      <c r="H48" s="46"/>
      <c r="I48" s="46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5.75" customHeight="1">
      <c r="A49" s="77"/>
      <c r="B49" s="78"/>
      <c r="C49" s="46"/>
      <c r="D49" s="46"/>
      <c r="E49" s="46"/>
      <c r="F49" s="46"/>
      <c r="G49" s="46"/>
      <c r="H49" s="46"/>
      <c r="I49" s="46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5.75" customHeight="1">
      <c r="A50" s="77"/>
      <c r="B50" s="78"/>
      <c r="C50" s="46"/>
      <c r="D50" s="46"/>
      <c r="E50" s="46"/>
      <c r="F50" s="46"/>
      <c r="G50" s="46"/>
      <c r="H50" s="46"/>
      <c r="I50" s="46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5.75" customHeight="1">
      <c r="A51" s="77"/>
      <c r="B51" s="78"/>
      <c r="C51" s="46"/>
      <c r="D51" s="46"/>
      <c r="E51" s="46"/>
      <c r="F51" s="46"/>
      <c r="G51" s="46"/>
      <c r="H51" s="46"/>
      <c r="I51" s="46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75" customHeight="1">
      <c r="A52" s="77"/>
      <c r="B52" s="78"/>
      <c r="C52" s="46"/>
      <c r="D52" s="46"/>
      <c r="E52" s="46"/>
      <c r="F52" s="46"/>
      <c r="G52" s="46"/>
      <c r="H52" s="46"/>
      <c r="I52" s="46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5.75" customHeight="1">
      <c r="A53" s="77"/>
      <c r="B53" s="78"/>
      <c r="C53" s="46"/>
      <c r="D53" s="46"/>
      <c r="E53" s="46"/>
      <c r="F53" s="46"/>
      <c r="G53" s="46"/>
      <c r="H53" s="46"/>
      <c r="I53" s="46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5.75" customHeight="1">
      <c r="A54" s="77"/>
      <c r="B54" s="78"/>
      <c r="C54" s="46"/>
      <c r="D54" s="46"/>
      <c r="E54" s="46"/>
      <c r="F54" s="46"/>
      <c r="G54" s="46"/>
      <c r="H54" s="46"/>
      <c r="I54" s="46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5.75" customHeight="1">
      <c r="A55" s="77"/>
      <c r="B55" s="78"/>
      <c r="C55" s="46"/>
      <c r="D55" s="46"/>
      <c r="E55" s="46"/>
      <c r="F55" s="46"/>
      <c r="G55" s="46"/>
      <c r="H55" s="46"/>
      <c r="I55" s="46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5.75" customHeight="1">
      <c r="A56" s="77"/>
      <c r="B56" s="78"/>
      <c r="C56" s="46"/>
      <c r="D56" s="46"/>
      <c r="E56" s="46"/>
      <c r="F56" s="46"/>
      <c r="G56" s="46"/>
      <c r="H56" s="46"/>
      <c r="I56" s="46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5.75" customHeight="1">
      <c r="A57" s="77"/>
      <c r="B57" s="78"/>
      <c r="C57" s="46"/>
      <c r="D57" s="46"/>
      <c r="E57" s="46"/>
      <c r="F57" s="46"/>
      <c r="G57" s="46"/>
      <c r="H57" s="46"/>
      <c r="I57" s="46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5.75" customHeight="1">
      <c r="A58" s="77"/>
      <c r="B58" s="78"/>
      <c r="C58" s="46"/>
      <c r="D58" s="46"/>
      <c r="E58" s="46"/>
      <c r="F58" s="46"/>
      <c r="G58" s="46"/>
      <c r="H58" s="46"/>
      <c r="I58" s="46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5.75" customHeight="1">
      <c r="A59" s="77"/>
      <c r="B59" s="78"/>
      <c r="C59" s="46"/>
      <c r="D59" s="46"/>
      <c r="E59" s="46"/>
      <c r="F59" s="46"/>
      <c r="G59" s="46"/>
      <c r="H59" s="46"/>
      <c r="I59" s="46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5.75" customHeight="1">
      <c r="A60" s="77"/>
      <c r="B60" s="78"/>
      <c r="C60" s="46"/>
      <c r="D60" s="46"/>
      <c r="E60" s="46"/>
      <c r="F60" s="46"/>
      <c r="G60" s="46"/>
      <c r="H60" s="46"/>
      <c r="I60" s="46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5.75" customHeight="1">
      <c r="A61" s="77"/>
      <c r="B61" s="78"/>
      <c r="C61" s="46"/>
      <c r="D61" s="46"/>
      <c r="E61" s="46"/>
      <c r="F61" s="46"/>
      <c r="G61" s="46"/>
      <c r="H61" s="46"/>
      <c r="I61" s="46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5.75" customHeight="1">
      <c r="A62" s="77"/>
      <c r="B62" s="78"/>
      <c r="C62" s="46"/>
      <c r="D62" s="46"/>
      <c r="E62" s="46"/>
      <c r="F62" s="46"/>
      <c r="G62" s="46"/>
      <c r="H62" s="46"/>
      <c r="I62" s="46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5.75" customHeight="1">
      <c r="A63" s="77"/>
      <c r="B63" s="78"/>
      <c r="C63" s="46"/>
      <c r="D63" s="46"/>
      <c r="E63" s="46"/>
      <c r="F63" s="46"/>
      <c r="G63" s="46"/>
      <c r="H63" s="46"/>
      <c r="I63" s="46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5.75" customHeight="1">
      <c r="A64" s="77"/>
      <c r="B64" s="78"/>
      <c r="C64" s="46"/>
      <c r="D64" s="46"/>
      <c r="E64" s="46"/>
      <c r="F64" s="46"/>
      <c r="G64" s="46"/>
      <c r="H64" s="46"/>
      <c r="I64" s="46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5.75" customHeight="1">
      <c r="A65" s="77"/>
      <c r="B65" s="78"/>
      <c r="C65" s="46"/>
      <c r="D65" s="46"/>
      <c r="E65" s="46"/>
      <c r="F65" s="46"/>
      <c r="G65" s="46"/>
      <c r="H65" s="46"/>
      <c r="I65" s="46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5.75" customHeight="1">
      <c r="A66" s="77"/>
      <c r="B66" s="78"/>
      <c r="C66" s="46"/>
      <c r="D66" s="46"/>
      <c r="E66" s="46"/>
      <c r="F66" s="46"/>
      <c r="G66" s="46"/>
      <c r="H66" s="46"/>
      <c r="I66" s="46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5.75" customHeight="1">
      <c r="A67" s="77"/>
      <c r="B67" s="78"/>
      <c r="C67" s="46"/>
      <c r="D67" s="46"/>
      <c r="E67" s="46"/>
      <c r="F67" s="46"/>
      <c r="G67" s="46"/>
      <c r="H67" s="46"/>
      <c r="I67" s="46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5.75" customHeight="1">
      <c r="A68" s="77"/>
      <c r="B68" s="78"/>
      <c r="C68" s="46"/>
      <c r="D68" s="46"/>
      <c r="E68" s="46"/>
      <c r="F68" s="46"/>
      <c r="G68" s="46"/>
      <c r="H68" s="46"/>
      <c r="I68" s="46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5.75" customHeight="1">
      <c r="A69" s="77"/>
      <c r="B69" s="78"/>
      <c r="C69" s="46"/>
      <c r="D69" s="46"/>
      <c r="E69" s="46"/>
      <c r="F69" s="46"/>
      <c r="G69" s="46"/>
      <c r="H69" s="46"/>
      <c r="I69" s="46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5.75" customHeight="1">
      <c r="A70" s="77"/>
      <c r="B70" s="78"/>
      <c r="C70" s="46"/>
      <c r="D70" s="46"/>
      <c r="E70" s="46"/>
      <c r="F70" s="46"/>
      <c r="G70" s="46"/>
      <c r="H70" s="46"/>
      <c r="I70" s="46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5.75" customHeight="1">
      <c r="A71" s="77"/>
      <c r="B71" s="78"/>
      <c r="C71" s="46"/>
      <c r="D71" s="46"/>
      <c r="E71" s="46"/>
      <c r="F71" s="46"/>
      <c r="G71" s="46"/>
      <c r="H71" s="46"/>
      <c r="I71" s="46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5.75" customHeight="1">
      <c r="A72" s="77"/>
      <c r="B72" s="78"/>
      <c r="C72" s="46"/>
      <c r="D72" s="46"/>
      <c r="E72" s="46"/>
      <c r="F72" s="46"/>
      <c r="G72" s="46"/>
      <c r="H72" s="46"/>
      <c r="I72" s="46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5.75" customHeight="1">
      <c r="A73" s="77"/>
      <c r="B73" s="78"/>
      <c r="C73" s="46"/>
      <c r="D73" s="46"/>
      <c r="E73" s="46"/>
      <c r="F73" s="46"/>
      <c r="G73" s="46"/>
      <c r="H73" s="46"/>
      <c r="I73" s="46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5.75" customHeight="1">
      <c r="A74" s="77"/>
      <c r="B74" s="78"/>
      <c r="C74" s="46"/>
      <c r="D74" s="46"/>
      <c r="E74" s="46"/>
      <c r="F74" s="46"/>
      <c r="G74" s="46"/>
      <c r="H74" s="46"/>
      <c r="I74" s="46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5.75" customHeight="1">
      <c r="A75" s="77"/>
      <c r="B75" s="78"/>
      <c r="C75" s="46"/>
      <c r="D75" s="46"/>
      <c r="E75" s="46"/>
      <c r="F75" s="46"/>
      <c r="G75" s="46"/>
      <c r="H75" s="46"/>
      <c r="I75" s="46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5.75" customHeight="1">
      <c r="A76" s="77"/>
      <c r="B76" s="78"/>
      <c r="C76" s="46"/>
      <c r="D76" s="46"/>
      <c r="E76" s="46"/>
      <c r="F76" s="46"/>
      <c r="G76" s="46"/>
      <c r="H76" s="46"/>
      <c r="I76" s="46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5.75" customHeight="1">
      <c r="A77" s="77"/>
      <c r="B77" s="78"/>
      <c r="C77" s="46"/>
      <c r="D77" s="46"/>
      <c r="E77" s="46"/>
      <c r="F77" s="46"/>
      <c r="G77" s="46"/>
      <c r="H77" s="46"/>
      <c r="I77" s="46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5.75" customHeight="1">
      <c r="A78" s="77"/>
      <c r="B78" s="78"/>
      <c r="C78" s="46"/>
      <c r="D78" s="46"/>
      <c r="E78" s="46"/>
      <c r="F78" s="46"/>
      <c r="G78" s="46"/>
      <c r="H78" s="46"/>
      <c r="I78" s="46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5.75" customHeight="1">
      <c r="A79" s="77"/>
      <c r="B79" s="78"/>
      <c r="C79" s="46"/>
      <c r="D79" s="46"/>
      <c r="E79" s="46"/>
      <c r="F79" s="46"/>
      <c r="G79" s="46"/>
      <c r="H79" s="46"/>
      <c r="I79" s="46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5.75" customHeight="1">
      <c r="A80" s="77"/>
      <c r="B80" s="78"/>
      <c r="C80" s="46"/>
      <c r="D80" s="46"/>
      <c r="E80" s="46"/>
      <c r="F80" s="46"/>
      <c r="G80" s="46"/>
      <c r="H80" s="46"/>
      <c r="I80" s="46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5.75" customHeight="1">
      <c r="A81" s="77"/>
      <c r="B81" s="78"/>
      <c r="C81" s="46"/>
      <c r="D81" s="46"/>
      <c r="E81" s="46"/>
      <c r="F81" s="46"/>
      <c r="G81" s="46"/>
      <c r="H81" s="46"/>
      <c r="I81" s="46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5.75" customHeight="1">
      <c r="A82" s="77"/>
      <c r="B82" s="78"/>
      <c r="C82" s="46"/>
      <c r="D82" s="46"/>
      <c r="E82" s="46"/>
      <c r="F82" s="46"/>
      <c r="G82" s="46"/>
      <c r="H82" s="46"/>
      <c r="I82" s="46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5.75" customHeight="1">
      <c r="A83" s="77"/>
      <c r="B83" s="78"/>
      <c r="C83" s="46"/>
      <c r="D83" s="46"/>
      <c r="E83" s="46"/>
      <c r="F83" s="46"/>
      <c r="G83" s="46"/>
      <c r="H83" s="46"/>
      <c r="I83" s="46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5.75" customHeight="1">
      <c r="A84" s="77"/>
      <c r="B84" s="78"/>
      <c r="C84" s="46"/>
      <c r="D84" s="46"/>
      <c r="E84" s="46"/>
      <c r="F84" s="46"/>
      <c r="G84" s="46"/>
      <c r="H84" s="46"/>
      <c r="I84" s="46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5.75" customHeight="1">
      <c r="A85" s="77"/>
      <c r="B85" s="78"/>
      <c r="C85" s="46"/>
      <c r="D85" s="46"/>
      <c r="E85" s="46"/>
      <c r="F85" s="46"/>
      <c r="G85" s="46"/>
      <c r="H85" s="46"/>
      <c r="I85" s="46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5.75" customHeight="1">
      <c r="A86" s="77"/>
      <c r="B86" s="78"/>
      <c r="C86" s="46"/>
      <c r="D86" s="46"/>
      <c r="E86" s="46"/>
      <c r="F86" s="46"/>
      <c r="G86" s="46"/>
      <c r="H86" s="46"/>
      <c r="I86" s="46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5.75" customHeight="1">
      <c r="A87" s="77"/>
      <c r="B87" s="78"/>
      <c r="C87" s="46"/>
      <c r="D87" s="46"/>
      <c r="E87" s="46"/>
      <c r="F87" s="46"/>
      <c r="G87" s="46"/>
      <c r="H87" s="46"/>
      <c r="I87" s="46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5.75" customHeight="1">
      <c r="A88" s="77"/>
      <c r="B88" s="78"/>
      <c r="C88" s="46"/>
      <c r="D88" s="46"/>
      <c r="E88" s="46"/>
      <c r="F88" s="46"/>
      <c r="G88" s="46"/>
      <c r="H88" s="46"/>
      <c r="I88" s="46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5.75" customHeight="1">
      <c r="A89" s="77"/>
      <c r="B89" s="78"/>
      <c r="C89" s="46"/>
      <c r="D89" s="46"/>
      <c r="E89" s="46"/>
      <c r="F89" s="46"/>
      <c r="G89" s="46"/>
      <c r="H89" s="46"/>
      <c r="I89" s="46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5.75" customHeight="1">
      <c r="A90" s="77"/>
      <c r="B90" s="78"/>
      <c r="C90" s="46"/>
      <c r="D90" s="46"/>
      <c r="E90" s="46"/>
      <c r="F90" s="46"/>
      <c r="G90" s="46"/>
      <c r="H90" s="46"/>
      <c r="I90" s="46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5.75" customHeight="1">
      <c r="A91" s="77"/>
      <c r="B91" s="78"/>
      <c r="C91" s="46"/>
      <c r="D91" s="46"/>
      <c r="E91" s="46"/>
      <c r="F91" s="46"/>
      <c r="G91" s="46"/>
      <c r="H91" s="46"/>
      <c r="I91" s="46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5.75" customHeight="1">
      <c r="A92" s="77"/>
      <c r="B92" s="78"/>
      <c r="C92" s="46"/>
      <c r="D92" s="46"/>
      <c r="E92" s="46"/>
      <c r="F92" s="46"/>
      <c r="G92" s="46"/>
      <c r="H92" s="46"/>
      <c r="I92" s="46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5.75" customHeight="1">
      <c r="A93" s="77"/>
      <c r="B93" s="78"/>
      <c r="C93" s="46"/>
      <c r="D93" s="46"/>
      <c r="E93" s="46"/>
      <c r="F93" s="46"/>
      <c r="G93" s="46"/>
      <c r="H93" s="46"/>
      <c r="I93" s="46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5.75" customHeight="1">
      <c r="A94" s="77"/>
      <c r="B94" s="78"/>
      <c r="C94" s="46"/>
      <c r="D94" s="46"/>
      <c r="E94" s="46"/>
      <c r="F94" s="46"/>
      <c r="G94" s="46"/>
      <c r="H94" s="46"/>
      <c r="I94" s="46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5.75" customHeight="1">
      <c r="A95" s="77"/>
      <c r="B95" s="78"/>
      <c r="C95" s="46"/>
      <c r="D95" s="46"/>
      <c r="E95" s="46"/>
      <c r="F95" s="46"/>
      <c r="G95" s="46"/>
      <c r="H95" s="46"/>
      <c r="I95" s="46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5.75" customHeight="1">
      <c r="A96" s="77"/>
      <c r="B96" s="78"/>
      <c r="C96" s="46"/>
      <c r="D96" s="46"/>
      <c r="E96" s="46"/>
      <c r="F96" s="46"/>
      <c r="G96" s="46"/>
      <c r="H96" s="46"/>
      <c r="I96" s="46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5.75" customHeight="1">
      <c r="A97" s="77"/>
      <c r="B97" s="78"/>
      <c r="C97" s="46"/>
      <c r="D97" s="46"/>
      <c r="E97" s="46"/>
      <c r="F97" s="46"/>
      <c r="G97" s="46"/>
      <c r="H97" s="46"/>
      <c r="I97" s="46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5.75" customHeight="1">
      <c r="A98" s="77"/>
      <c r="B98" s="78"/>
      <c r="C98" s="46"/>
      <c r="D98" s="46"/>
      <c r="E98" s="46"/>
      <c r="F98" s="46"/>
      <c r="G98" s="46"/>
      <c r="H98" s="46"/>
      <c r="I98" s="46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5.75" customHeight="1">
      <c r="A99" s="77"/>
      <c r="B99" s="78"/>
      <c r="C99" s="46"/>
      <c r="D99" s="46"/>
      <c r="E99" s="46"/>
      <c r="F99" s="46"/>
      <c r="G99" s="46"/>
      <c r="H99" s="46"/>
      <c r="I99" s="46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5.75" customHeight="1">
      <c r="A100" s="77"/>
      <c r="B100" s="78"/>
      <c r="C100" s="46"/>
      <c r="D100" s="46"/>
      <c r="E100" s="46"/>
      <c r="F100" s="46"/>
      <c r="G100" s="46"/>
      <c r="H100" s="46"/>
      <c r="I100" s="46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5.75" customHeight="1">
      <c r="A101" s="77"/>
      <c r="B101" s="78"/>
      <c r="C101" s="46"/>
      <c r="D101" s="46"/>
      <c r="E101" s="46"/>
      <c r="F101" s="46"/>
      <c r="G101" s="46"/>
      <c r="H101" s="46"/>
      <c r="I101" s="46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5.75" customHeight="1">
      <c r="A102" s="77"/>
      <c r="B102" s="78"/>
      <c r="C102" s="46"/>
      <c r="D102" s="46"/>
      <c r="E102" s="46"/>
      <c r="F102" s="46"/>
      <c r="G102" s="46"/>
      <c r="H102" s="46"/>
      <c r="I102" s="46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5.75" customHeight="1">
      <c r="A103" s="77"/>
      <c r="B103" s="78"/>
      <c r="C103" s="46"/>
      <c r="D103" s="46"/>
      <c r="E103" s="46"/>
      <c r="F103" s="46"/>
      <c r="G103" s="46"/>
      <c r="H103" s="46"/>
      <c r="I103" s="46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5.75" customHeight="1">
      <c r="A104" s="77"/>
      <c r="B104" s="78"/>
      <c r="C104" s="46"/>
      <c r="D104" s="46"/>
      <c r="E104" s="46"/>
      <c r="F104" s="46"/>
      <c r="G104" s="46"/>
      <c r="H104" s="46"/>
      <c r="I104" s="46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5.75" customHeight="1">
      <c r="A105" s="77"/>
      <c r="B105" s="78"/>
      <c r="C105" s="46"/>
      <c r="D105" s="46"/>
      <c r="E105" s="46"/>
      <c r="F105" s="46"/>
      <c r="G105" s="46"/>
      <c r="H105" s="46"/>
      <c r="I105" s="46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5.75" customHeight="1">
      <c r="A106" s="77"/>
      <c r="B106" s="78"/>
      <c r="C106" s="46"/>
      <c r="D106" s="46"/>
      <c r="E106" s="46"/>
      <c r="F106" s="46"/>
      <c r="G106" s="46"/>
      <c r="H106" s="46"/>
      <c r="I106" s="46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5.75" customHeight="1">
      <c r="A107" s="77"/>
      <c r="B107" s="78"/>
      <c r="C107" s="46"/>
      <c r="D107" s="46"/>
      <c r="E107" s="46"/>
      <c r="F107" s="46"/>
      <c r="G107" s="46"/>
      <c r="H107" s="46"/>
      <c r="I107" s="46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5.75" customHeight="1">
      <c r="A108" s="77"/>
      <c r="B108" s="78"/>
      <c r="C108" s="46"/>
      <c r="D108" s="46"/>
      <c r="E108" s="46"/>
      <c r="F108" s="46"/>
      <c r="G108" s="46"/>
      <c r="H108" s="46"/>
      <c r="I108" s="46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5.75" customHeight="1">
      <c r="A109" s="77"/>
      <c r="B109" s="78"/>
      <c r="C109" s="46"/>
      <c r="D109" s="46"/>
      <c r="E109" s="46"/>
      <c r="F109" s="46"/>
      <c r="G109" s="46"/>
      <c r="H109" s="46"/>
      <c r="I109" s="46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5.75" customHeight="1">
      <c r="A110" s="77"/>
      <c r="B110" s="78"/>
      <c r="C110" s="46"/>
      <c r="D110" s="46"/>
      <c r="E110" s="46"/>
      <c r="F110" s="46"/>
      <c r="G110" s="46"/>
      <c r="H110" s="46"/>
      <c r="I110" s="46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5.75" customHeight="1">
      <c r="A111" s="77"/>
      <c r="B111" s="78"/>
      <c r="C111" s="46"/>
      <c r="D111" s="46"/>
      <c r="E111" s="46"/>
      <c r="F111" s="46"/>
      <c r="G111" s="46"/>
      <c r="H111" s="46"/>
      <c r="I111" s="46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5.75" customHeight="1">
      <c r="A112" s="77"/>
      <c r="B112" s="78"/>
      <c r="C112" s="46"/>
      <c r="D112" s="46"/>
      <c r="E112" s="46"/>
      <c r="F112" s="46"/>
      <c r="G112" s="46"/>
      <c r="H112" s="46"/>
      <c r="I112" s="46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5.75" customHeight="1">
      <c r="A113" s="77"/>
      <c r="B113" s="78"/>
      <c r="C113" s="46"/>
      <c r="D113" s="46"/>
      <c r="E113" s="46"/>
      <c r="F113" s="46"/>
      <c r="G113" s="46"/>
      <c r="H113" s="46"/>
      <c r="I113" s="46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5.75" customHeight="1">
      <c r="A114" s="77"/>
      <c r="B114" s="78"/>
      <c r="C114" s="46"/>
      <c r="D114" s="46"/>
      <c r="E114" s="46"/>
      <c r="F114" s="46"/>
      <c r="G114" s="46"/>
      <c r="H114" s="46"/>
      <c r="I114" s="46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5.75" customHeight="1">
      <c r="A115" s="77"/>
      <c r="B115" s="78"/>
      <c r="C115" s="46"/>
      <c r="D115" s="46"/>
      <c r="E115" s="46"/>
      <c r="F115" s="46"/>
      <c r="G115" s="46"/>
      <c r="H115" s="46"/>
      <c r="I115" s="46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5.75" customHeight="1">
      <c r="A116" s="77"/>
      <c r="B116" s="78"/>
      <c r="C116" s="46"/>
      <c r="D116" s="46"/>
      <c r="E116" s="46"/>
      <c r="F116" s="46"/>
      <c r="G116" s="46"/>
      <c r="H116" s="46"/>
      <c r="I116" s="46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5.75" customHeight="1">
      <c r="A117" s="77"/>
      <c r="B117" s="78"/>
      <c r="C117" s="46"/>
      <c r="D117" s="46"/>
      <c r="E117" s="46"/>
      <c r="F117" s="46"/>
      <c r="G117" s="46"/>
      <c r="H117" s="46"/>
      <c r="I117" s="46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5.75" customHeight="1">
      <c r="A118" s="77"/>
      <c r="B118" s="78"/>
      <c r="C118" s="46"/>
      <c r="D118" s="46"/>
      <c r="E118" s="46"/>
      <c r="F118" s="46"/>
      <c r="G118" s="46"/>
      <c r="H118" s="46"/>
      <c r="I118" s="46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5.75" customHeight="1">
      <c r="A119" s="77"/>
      <c r="B119" s="78"/>
      <c r="C119" s="46"/>
      <c r="D119" s="46"/>
      <c r="E119" s="46"/>
      <c r="F119" s="46"/>
      <c r="G119" s="46"/>
      <c r="H119" s="46"/>
      <c r="I119" s="46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5.75" customHeight="1">
      <c r="A120" s="77"/>
      <c r="B120" s="78"/>
      <c r="C120" s="46"/>
      <c r="D120" s="46"/>
      <c r="E120" s="46"/>
      <c r="F120" s="46"/>
      <c r="G120" s="46"/>
      <c r="H120" s="46"/>
      <c r="I120" s="46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5.75" customHeight="1">
      <c r="A121" s="77"/>
      <c r="B121" s="78"/>
      <c r="C121" s="46"/>
      <c r="D121" s="46"/>
      <c r="E121" s="46"/>
      <c r="F121" s="46"/>
      <c r="G121" s="46"/>
      <c r="H121" s="46"/>
      <c r="I121" s="46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5.75" customHeight="1">
      <c r="A122" s="77"/>
      <c r="B122" s="78"/>
      <c r="C122" s="46"/>
      <c r="D122" s="46"/>
      <c r="E122" s="46"/>
      <c r="F122" s="46"/>
      <c r="G122" s="46"/>
      <c r="H122" s="46"/>
      <c r="I122" s="46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5.75" customHeight="1">
      <c r="A123" s="77"/>
      <c r="B123" s="78"/>
      <c r="C123" s="46"/>
      <c r="D123" s="46"/>
      <c r="E123" s="46"/>
      <c r="F123" s="46"/>
      <c r="G123" s="46"/>
      <c r="H123" s="46"/>
      <c r="I123" s="46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5.75" customHeight="1">
      <c r="A124" s="77"/>
      <c r="B124" s="78"/>
      <c r="C124" s="46"/>
      <c r="D124" s="46"/>
      <c r="E124" s="46"/>
      <c r="F124" s="46"/>
      <c r="G124" s="46"/>
      <c r="H124" s="46"/>
      <c r="I124" s="46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5.75" customHeight="1">
      <c r="A125" s="77"/>
      <c r="B125" s="78"/>
      <c r="C125" s="46"/>
      <c r="D125" s="46"/>
      <c r="E125" s="46"/>
      <c r="F125" s="46"/>
      <c r="G125" s="46"/>
      <c r="H125" s="46"/>
      <c r="I125" s="46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5.75" customHeight="1">
      <c r="A126" s="77"/>
      <c r="B126" s="78"/>
      <c r="C126" s="46"/>
      <c r="D126" s="46"/>
      <c r="E126" s="46"/>
      <c r="F126" s="46"/>
      <c r="G126" s="46"/>
      <c r="H126" s="46"/>
      <c r="I126" s="46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5.75" customHeight="1">
      <c r="A127" s="77"/>
      <c r="B127" s="78"/>
      <c r="C127" s="46"/>
      <c r="D127" s="46"/>
      <c r="E127" s="46"/>
      <c r="F127" s="46"/>
      <c r="G127" s="46"/>
      <c r="H127" s="46"/>
      <c r="I127" s="46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5.75" customHeight="1">
      <c r="A128" s="77"/>
      <c r="B128" s="78"/>
      <c r="C128" s="46"/>
      <c r="D128" s="46"/>
      <c r="E128" s="46"/>
      <c r="F128" s="46"/>
      <c r="G128" s="46"/>
      <c r="H128" s="46"/>
      <c r="I128" s="46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5.75" customHeight="1">
      <c r="A129" s="77"/>
      <c r="B129" s="78"/>
      <c r="C129" s="46"/>
      <c r="D129" s="46"/>
      <c r="E129" s="46"/>
      <c r="F129" s="46"/>
      <c r="G129" s="46"/>
      <c r="H129" s="46"/>
      <c r="I129" s="46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5.75" customHeight="1">
      <c r="A130" s="77"/>
      <c r="B130" s="78"/>
      <c r="C130" s="46"/>
      <c r="D130" s="46"/>
      <c r="E130" s="46"/>
      <c r="F130" s="46"/>
      <c r="G130" s="46"/>
      <c r="H130" s="46"/>
      <c r="I130" s="46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5.75" customHeight="1">
      <c r="A131" s="77"/>
      <c r="B131" s="78"/>
      <c r="C131" s="46"/>
      <c r="D131" s="46"/>
      <c r="E131" s="46"/>
      <c r="F131" s="46"/>
      <c r="G131" s="46"/>
      <c r="H131" s="46"/>
      <c r="I131" s="46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5.75" customHeight="1">
      <c r="A132" s="77"/>
      <c r="B132" s="78"/>
      <c r="C132" s="46"/>
      <c r="D132" s="46"/>
      <c r="E132" s="46"/>
      <c r="F132" s="46"/>
      <c r="G132" s="46"/>
      <c r="H132" s="46"/>
      <c r="I132" s="46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5.75" customHeight="1">
      <c r="A133" s="77"/>
      <c r="B133" s="78"/>
      <c r="C133" s="46"/>
      <c r="D133" s="46"/>
      <c r="E133" s="46"/>
      <c r="F133" s="46"/>
      <c r="G133" s="46"/>
      <c r="H133" s="46"/>
      <c r="I133" s="46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5.75" customHeight="1">
      <c r="A134" s="77"/>
      <c r="B134" s="78"/>
      <c r="C134" s="46"/>
      <c r="D134" s="46"/>
      <c r="E134" s="46"/>
      <c r="F134" s="46"/>
      <c r="G134" s="46"/>
      <c r="H134" s="46"/>
      <c r="I134" s="46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5.75" customHeight="1">
      <c r="A135" s="77"/>
      <c r="B135" s="78"/>
      <c r="C135" s="46"/>
      <c r="D135" s="46"/>
      <c r="E135" s="46"/>
      <c r="F135" s="46"/>
      <c r="G135" s="46"/>
      <c r="H135" s="46"/>
      <c r="I135" s="46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5.75" customHeight="1">
      <c r="A136" s="77"/>
      <c r="B136" s="78"/>
      <c r="C136" s="46"/>
      <c r="D136" s="46"/>
      <c r="E136" s="46"/>
      <c r="F136" s="46"/>
      <c r="G136" s="46"/>
      <c r="H136" s="46"/>
      <c r="I136" s="46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5.75" customHeight="1">
      <c r="A137" s="77"/>
      <c r="B137" s="78"/>
      <c r="C137" s="46"/>
      <c r="D137" s="46"/>
      <c r="E137" s="46"/>
      <c r="F137" s="46"/>
      <c r="G137" s="46"/>
      <c r="H137" s="46"/>
      <c r="I137" s="46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5.75" customHeight="1">
      <c r="A138" s="77"/>
      <c r="B138" s="78"/>
      <c r="C138" s="46"/>
      <c r="D138" s="46"/>
      <c r="E138" s="46"/>
      <c r="F138" s="46"/>
      <c r="G138" s="46"/>
      <c r="H138" s="46"/>
      <c r="I138" s="46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5.75" customHeight="1">
      <c r="A139" s="77"/>
      <c r="B139" s="78"/>
      <c r="C139" s="46"/>
      <c r="D139" s="46"/>
      <c r="E139" s="46"/>
      <c r="F139" s="46"/>
      <c r="G139" s="46"/>
      <c r="H139" s="46"/>
      <c r="I139" s="46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5.75" customHeight="1">
      <c r="A140" s="77"/>
      <c r="B140" s="78"/>
      <c r="C140" s="46"/>
      <c r="D140" s="46"/>
      <c r="E140" s="46"/>
      <c r="F140" s="46"/>
      <c r="G140" s="46"/>
      <c r="H140" s="46"/>
      <c r="I140" s="46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5.75" customHeight="1">
      <c r="A141" s="77"/>
      <c r="B141" s="78"/>
      <c r="C141" s="46"/>
      <c r="D141" s="46"/>
      <c r="E141" s="46"/>
      <c r="F141" s="46"/>
      <c r="G141" s="46"/>
      <c r="H141" s="46"/>
      <c r="I141" s="46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5.75" customHeight="1">
      <c r="A142" s="77"/>
      <c r="B142" s="78"/>
      <c r="C142" s="46"/>
      <c r="D142" s="46"/>
      <c r="E142" s="46"/>
      <c r="F142" s="46"/>
      <c r="G142" s="46"/>
      <c r="H142" s="46"/>
      <c r="I142" s="46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5.75" customHeight="1">
      <c r="A143" s="77"/>
      <c r="B143" s="78"/>
      <c r="C143" s="46"/>
      <c r="D143" s="46"/>
      <c r="E143" s="46"/>
      <c r="F143" s="46"/>
      <c r="G143" s="46"/>
      <c r="H143" s="46"/>
      <c r="I143" s="46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5.75" customHeight="1">
      <c r="A144" s="77"/>
      <c r="B144" s="78"/>
      <c r="C144" s="46"/>
      <c r="D144" s="46"/>
      <c r="E144" s="46"/>
      <c r="F144" s="46"/>
      <c r="G144" s="46"/>
      <c r="H144" s="46"/>
      <c r="I144" s="46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5.75" customHeight="1">
      <c r="A145" s="77"/>
      <c r="B145" s="78"/>
      <c r="C145" s="46"/>
      <c r="D145" s="46"/>
      <c r="E145" s="46"/>
      <c r="F145" s="46"/>
      <c r="G145" s="46"/>
      <c r="H145" s="46"/>
      <c r="I145" s="46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5.75" customHeight="1">
      <c r="A146" s="77"/>
      <c r="B146" s="78"/>
      <c r="C146" s="46"/>
      <c r="D146" s="46"/>
      <c r="E146" s="46"/>
      <c r="F146" s="46"/>
      <c r="G146" s="46"/>
      <c r="H146" s="46"/>
      <c r="I146" s="46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5.75" customHeight="1">
      <c r="A147" s="77"/>
      <c r="B147" s="78"/>
      <c r="C147" s="46"/>
      <c r="D147" s="46"/>
      <c r="E147" s="46"/>
      <c r="F147" s="46"/>
      <c r="G147" s="46"/>
      <c r="H147" s="46"/>
      <c r="I147" s="46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5.75" customHeight="1">
      <c r="A148" s="77"/>
      <c r="B148" s="78"/>
      <c r="C148" s="46"/>
      <c r="D148" s="46"/>
      <c r="E148" s="46"/>
      <c r="F148" s="46"/>
      <c r="G148" s="46"/>
      <c r="H148" s="46"/>
      <c r="I148" s="46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5.75" customHeight="1">
      <c r="A149" s="77"/>
      <c r="B149" s="78"/>
      <c r="C149" s="46"/>
      <c r="D149" s="46"/>
      <c r="E149" s="46"/>
      <c r="F149" s="46"/>
      <c r="G149" s="46"/>
      <c r="H149" s="46"/>
      <c r="I149" s="46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5.75" customHeight="1">
      <c r="A150" s="77"/>
      <c r="B150" s="78"/>
      <c r="C150" s="46"/>
      <c r="D150" s="46"/>
      <c r="E150" s="46"/>
      <c r="F150" s="46"/>
      <c r="G150" s="46"/>
      <c r="H150" s="46"/>
      <c r="I150" s="46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5.75" customHeight="1">
      <c r="A151" s="77"/>
      <c r="B151" s="78"/>
      <c r="C151" s="46"/>
      <c r="D151" s="46"/>
      <c r="E151" s="46"/>
      <c r="F151" s="46"/>
      <c r="G151" s="46"/>
      <c r="H151" s="46"/>
      <c r="I151" s="46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5.75" customHeight="1">
      <c r="A152" s="77"/>
      <c r="B152" s="78"/>
      <c r="C152" s="46"/>
      <c r="D152" s="46"/>
      <c r="E152" s="46"/>
      <c r="F152" s="46"/>
      <c r="G152" s="46"/>
      <c r="H152" s="46"/>
      <c r="I152" s="46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5.75" customHeight="1">
      <c r="A153" s="77"/>
      <c r="B153" s="78"/>
      <c r="C153" s="46"/>
      <c r="D153" s="46"/>
      <c r="E153" s="46"/>
      <c r="F153" s="46"/>
      <c r="G153" s="46"/>
      <c r="H153" s="46"/>
      <c r="I153" s="46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5.75" customHeight="1">
      <c r="A154" s="77"/>
      <c r="B154" s="78"/>
      <c r="C154" s="46"/>
      <c r="D154" s="46"/>
      <c r="E154" s="46"/>
      <c r="F154" s="46"/>
      <c r="G154" s="46"/>
      <c r="H154" s="46"/>
      <c r="I154" s="46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5.75" customHeight="1">
      <c r="A155" s="77"/>
      <c r="B155" s="78"/>
      <c r="C155" s="46"/>
      <c r="D155" s="46"/>
      <c r="E155" s="46"/>
      <c r="F155" s="46"/>
      <c r="G155" s="46"/>
      <c r="H155" s="46"/>
      <c r="I155" s="46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5.75" customHeight="1">
      <c r="A156" s="77"/>
      <c r="B156" s="78"/>
      <c r="C156" s="46"/>
      <c r="D156" s="46"/>
      <c r="E156" s="46"/>
      <c r="F156" s="46"/>
      <c r="G156" s="46"/>
      <c r="H156" s="46"/>
      <c r="I156" s="46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5.75" customHeight="1">
      <c r="A157" s="77"/>
      <c r="B157" s="78"/>
      <c r="C157" s="46"/>
      <c r="D157" s="46"/>
      <c r="E157" s="46"/>
      <c r="F157" s="46"/>
      <c r="G157" s="46"/>
      <c r="H157" s="46"/>
      <c r="I157" s="46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5.75" customHeight="1">
      <c r="A158" s="77"/>
      <c r="B158" s="78"/>
      <c r="C158" s="46"/>
      <c r="D158" s="46"/>
      <c r="E158" s="46"/>
      <c r="F158" s="46"/>
      <c r="G158" s="46"/>
      <c r="H158" s="46"/>
      <c r="I158" s="46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5.75" customHeight="1">
      <c r="A159" s="77"/>
      <c r="B159" s="78"/>
      <c r="C159" s="46"/>
      <c r="D159" s="46"/>
      <c r="E159" s="46"/>
      <c r="F159" s="46"/>
      <c r="G159" s="46"/>
      <c r="H159" s="46"/>
      <c r="I159" s="46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5.75" customHeight="1">
      <c r="A160" s="77"/>
      <c r="B160" s="78"/>
      <c r="C160" s="46"/>
      <c r="D160" s="46"/>
      <c r="E160" s="46"/>
      <c r="F160" s="46"/>
      <c r="G160" s="46"/>
      <c r="H160" s="46"/>
      <c r="I160" s="46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5.75" customHeight="1">
      <c r="A161" s="77"/>
      <c r="B161" s="78"/>
      <c r="C161" s="46"/>
      <c r="D161" s="46"/>
      <c r="E161" s="46"/>
      <c r="F161" s="46"/>
      <c r="G161" s="46"/>
      <c r="H161" s="46"/>
      <c r="I161" s="46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5.75" customHeight="1">
      <c r="A162" s="77"/>
      <c r="B162" s="78"/>
      <c r="C162" s="46"/>
      <c r="D162" s="46"/>
      <c r="E162" s="46"/>
      <c r="F162" s="46"/>
      <c r="G162" s="46"/>
      <c r="H162" s="46"/>
      <c r="I162" s="46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5.75" customHeight="1">
      <c r="A163" s="77"/>
      <c r="B163" s="78"/>
      <c r="C163" s="46"/>
      <c r="D163" s="46"/>
      <c r="E163" s="46"/>
      <c r="F163" s="46"/>
      <c r="G163" s="46"/>
      <c r="H163" s="46"/>
      <c r="I163" s="46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5.75" customHeight="1">
      <c r="A164" s="77"/>
      <c r="B164" s="78"/>
      <c r="C164" s="46"/>
      <c r="D164" s="46"/>
      <c r="E164" s="46"/>
      <c r="F164" s="46"/>
      <c r="G164" s="46"/>
      <c r="H164" s="46"/>
      <c r="I164" s="46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5.75" customHeight="1">
      <c r="A165" s="77"/>
      <c r="B165" s="78"/>
      <c r="C165" s="46"/>
      <c r="D165" s="46"/>
      <c r="E165" s="46"/>
      <c r="F165" s="46"/>
      <c r="G165" s="46"/>
      <c r="H165" s="46"/>
      <c r="I165" s="46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5.75" customHeight="1">
      <c r="A166" s="77"/>
      <c r="B166" s="78"/>
      <c r="C166" s="46"/>
      <c r="D166" s="46"/>
      <c r="E166" s="46"/>
      <c r="F166" s="46"/>
      <c r="G166" s="46"/>
      <c r="H166" s="46"/>
      <c r="I166" s="46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5.75" customHeight="1">
      <c r="A167" s="77"/>
      <c r="B167" s="78"/>
      <c r="C167" s="46"/>
      <c r="D167" s="46"/>
      <c r="E167" s="46"/>
      <c r="F167" s="46"/>
      <c r="G167" s="46"/>
      <c r="H167" s="46"/>
      <c r="I167" s="46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5.75" customHeight="1">
      <c r="A168" s="77"/>
      <c r="B168" s="78"/>
      <c r="C168" s="46"/>
      <c r="D168" s="46"/>
      <c r="E168" s="46"/>
      <c r="F168" s="46"/>
      <c r="G168" s="46"/>
      <c r="H168" s="46"/>
      <c r="I168" s="46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5.75" customHeight="1">
      <c r="A169" s="77"/>
      <c r="B169" s="78"/>
      <c r="C169" s="46"/>
      <c r="D169" s="46"/>
      <c r="E169" s="46"/>
      <c r="F169" s="46"/>
      <c r="G169" s="46"/>
      <c r="H169" s="46"/>
      <c r="I169" s="46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5.75" customHeight="1">
      <c r="A170" s="77"/>
      <c r="B170" s="78"/>
      <c r="C170" s="46"/>
      <c r="D170" s="46"/>
      <c r="E170" s="46"/>
      <c r="F170" s="46"/>
      <c r="G170" s="46"/>
      <c r="H170" s="46"/>
      <c r="I170" s="46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5.75" customHeight="1">
      <c r="A171" s="77"/>
      <c r="B171" s="78"/>
      <c r="C171" s="46"/>
      <c r="D171" s="46"/>
      <c r="E171" s="46"/>
      <c r="F171" s="46"/>
      <c r="G171" s="46"/>
      <c r="H171" s="46"/>
      <c r="I171" s="46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5.75" customHeight="1">
      <c r="A172" s="77"/>
      <c r="B172" s="78"/>
      <c r="C172" s="46"/>
      <c r="D172" s="46"/>
      <c r="E172" s="46"/>
      <c r="F172" s="46"/>
      <c r="G172" s="46"/>
      <c r="H172" s="46"/>
      <c r="I172" s="46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5.75" customHeight="1">
      <c r="A173" s="77"/>
      <c r="B173" s="78"/>
      <c r="C173" s="46"/>
      <c r="D173" s="46"/>
      <c r="E173" s="46"/>
      <c r="F173" s="46"/>
      <c r="G173" s="46"/>
      <c r="H173" s="46"/>
      <c r="I173" s="46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5.75" customHeight="1">
      <c r="A174" s="77"/>
      <c r="B174" s="78"/>
      <c r="C174" s="46"/>
      <c r="D174" s="46"/>
      <c r="E174" s="46"/>
      <c r="F174" s="46"/>
      <c r="G174" s="46"/>
      <c r="H174" s="46"/>
      <c r="I174" s="46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5.75" customHeight="1">
      <c r="A175" s="77"/>
      <c r="B175" s="78"/>
      <c r="C175" s="46"/>
      <c r="D175" s="46"/>
      <c r="E175" s="46"/>
      <c r="F175" s="46"/>
      <c r="G175" s="46"/>
      <c r="H175" s="46"/>
      <c r="I175" s="46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5.75" customHeight="1">
      <c r="A176" s="77"/>
      <c r="B176" s="78"/>
      <c r="C176" s="46"/>
      <c r="D176" s="46"/>
      <c r="E176" s="46"/>
      <c r="F176" s="46"/>
      <c r="G176" s="46"/>
      <c r="H176" s="46"/>
      <c r="I176" s="46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5.75" customHeight="1">
      <c r="A177" s="77"/>
      <c r="B177" s="78"/>
      <c r="C177" s="46"/>
      <c r="D177" s="46"/>
      <c r="E177" s="46"/>
      <c r="F177" s="46"/>
      <c r="G177" s="46"/>
      <c r="H177" s="46"/>
      <c r="I177" s="46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5.75" customHeight="1">
      <c r="A178" s="77"/>
      <c r="B178" s="78"/>
      <c r="C178" s="46"/>
      <c r="D178" s="46"/>
      <c r="E178" s="46"/>
      <c r="F178" s="46"/>
      <c r="G178" s="46"/>
      <c r="H178" s="46"/>
      <c r="I178" s="46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5.75" customHeight="1">
      <c r="A179" s="77"/>
      <c r="B179" s="78"/>
      <c r="C179" s="46"/>
      <c r="D179" s="46"/>
      <c r="E179" s="46"/>
      <c r="F179" s="46"/>
      <c r="G179" s="46"/>
      <c r="H179" s="46"/>
      <c r="I179" s="46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5.75" customHeight="1">
      <c r="A180" s="77"/>
      <c r="B180" s="78"/>
      <c r="C180" s="46"/>
      <c r="D180" s="46"/>
      <c r="E180" s="46"/>
      <c r="F180" s="46"/>
      <c r="G180" s="46"/>
      <c r="H180" s="46"/>
      <c r="I180" s="46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5.75" customHeight="1">
      <c r="A181" s="77"/>
      <c r="B181" s="78"/>
      <c r="C181" s="46"/>
      <c r="D181" s="46"/>
      <c r="E181" s="46"/>
      <c r="F181" s="46"/>
      <c r="G181" s="46"/>
      <c r="H181" s="46"/>
      <c r="I181" s="46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5.75" customHeight="1">
      <c r="A182" s="77"/>
      <c r="B182" s="78"/>
      <c r="C182" s="46"/>
      <c r="D182" s="46"/>
      <c r="E182" s="46"/>
      <c r="F182" s="46"/>
      <c r="G182" s="46"/>
      <c r="H182" s="46"/>
      <c r="I182" s="46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5.75" customHeight="1">
      <c r="A183" s="77"/>
      <c r="B183" s="78"/>
      <c r="C183" s="46"/>
      <c r="D183" s="46"/>
      <c r="E183" s="46"/>
      <c r="F183" s="46"/>
      <c r="G183" s="46"/>
      <c r="H183" s="46"/>
      <c r="I183" s="46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5.75" customHeight="1">
      <c r="A184" s="77"/>
      <c r="B184" s="78"/>
      <c r="C184" s="46"/>
      <c r="D184" s="46"/>
      <c r="E184" s="46"/>
      <c r="F184" s="46"/>
      <c r="G184" s="46"/>
      <c r="H184" s="46"/>
      <c r="I184" s="46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5.75" customHeight="1">
      <c r="A185" s="77"/>
      <c r="B185" s="78"/>
      <c r="C185" s="46"/>
      <c r="D185" s="46"/>
      <c r="E185" s="46"/>
      <c r="F185" s="46"/>
      <c r="G185" s="46"/>
      <c r="H185" s="46"/>
      <c r="I185" s="46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5.75" customHeight="1">
      <c r="A186" s="77"/>
      <c r="B186" s="78"/>
      <c r="C186" s="46"/>
      <c r="D186" s="46"/>
      <c r="E186" s="46"/>
      <c r="F186" s="46"/>
      <c r="G186" s="46"/>
      <c r="H186" s="46"/>
      <c r="I186" s="46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5.75" customHeight="1">
      <c r="A187" s="77"/>
      <c r="B187" s="78"/>
      <c r="C187" s="46"/>
      <c r="D187" s="46"/>
      <c r="E187" s="46"/>
      <c r="F187" s="46"/>
      <c r="G187" s="46"/>
      <c r="H187" s="46"/>
      <c r="I187" s="46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5.75" customHeight="1">
      <c r="A188" s="77"/>
      <c r="B188" s="78"/>
      <c r="C188" s="46"/>
      <c r="D188" s="46"/>
      <c r="E188" s="46"/>
      <c r="F188" s="46"/>
      <c r="G188" s="46"/>
      <c r="H188" s="46"/>
      <c r="I188" s="46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5.75" customHeight="1">
      <c r="A189" s="77"/>
      <c r="B189" s="78"/>
      <c r="C189" s="46"/>
      <c r="D189" s="46"/>
      <c r="E189" s="46"/>
      <c r="F189" s="46"/>
      <c r="G189" s="46"/>
      <c r="H189" s="46"/>
      <c r="I189" s="46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5.75" customHeight="1">
      <c r="A190" s="77"/>
      <c r="B190" s="78"/>
      <c r="C190" s="46"/>
      <c r="D190" s="46"/>
      <c r="E190" s="46"/>
      <c r="F190" s="46"/>
      <c r="G190" s="46"/>
      <c r="H190" s="46"/>
      <c r="I190" s="46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5.75" customHeight="1">
      <c r="A191" s="77"/>
      <c r="B191" s="78"/>
      <c r="C191" s="46"/>
      <c r="D191" s="46"/>
      <c r="E191" s="46"/>
      <c r="F191" s="46"/>
      <c r="G191" s="46"/>
      <c r="H191" s="46"/>
      <c r="I191" s="46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5.75" customHeight="1">
      <c r="A192" s="77"/>
      <c r="B192" s="78"/>
      <c r="C192" s="46"/>
      <c r="D192" s="46"/>
      <c r="E192" s="46"/>
      <c r="F192" s="46"/>
      <c r="G192" s="46"/>
      <c r="H192" s="46"/>
      <c r="I192" s="46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5.75" customHeight="1">
      <c r="A193" s="77"/>
      <c r="B193" s="78"/>
      <c r="C193" s="46"/>
      <c r="D193" s="46"/>
      <c r="E193" s="46"/>
      <c r="F193" s="46"/>
      <c r="G193" s="46"/>
      <c r="H193" s="46"/>
      <c r="I193" s="46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5.75" customHeight="1">
      <c r="A194" s="77"/>
      <c r="B194" s="78"/>
      <c r="C194" s="46"/>
      <c r="D194" s="46"/>
      <c r="E194" s="46"/>
      <c r="F194" s="46"/>
      <c r="G194" s="46"/>
      <c r="H194" s="46"/>
      <c r="I194" s="46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5.75" customHeight="1">
      <c r="A195" s="77"/>
      <c r="B195" s="78"/>
      <c r="C195" s="46"/>
      <c r="D195" s="46"/>
      <c r="E195" s="46"/>
      <c r="F195" s="46"/>
      <c r="G195" s="46"/>
      <c r="H195" s="46"/>
      <c r="I195" s="46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5.75" customHeight="1">
      <c r="A196" s="77"/>
      <c r="B196" s="78"/>
      <c r="C196" s="46"/>
      <c r="D196" s="46"/>
      <c r="E196" s="46"/>
      <c r="F196" s="46"/>
      <c r="G196" s="46"/>
      <c r="H196" s="46"/>
      <c r="I196" s="46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5.75" customHeight="1">
      <c r="A197" s="77"/>
      <c r="B197" s="78"/>
      <c r="C197" s="46"/>
      <c r="D197" s="46"/>
      <c r="E197" s="46"/>
      <c r="F197" s="46"/>
      <c r="G197" s="46"/>
      <c r="H197" s="46"/>
      <c r="I197" s="46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5.75" customHeight="1">
      <c r="A198" s="77"/>
      <c r="B198" s="78"/>
      <c r="C198" s="46"/>
      <c r="D198" s="46"/>
      <c r="E198" s="46"/>
      <c r="F198" s="46"/>
      <c r="G198" s="46"/>
      <c r="H198" s="46"/>
      <c r="I198" s="46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5.75" customHeight="1">
      <c r="A199" s="77"/>
      <c r="B199" s="78"/>
      <c r="C199" s="46"/>
      <c r="D199" s="46"/>
      <c r="E199" s="46"/>
      <c r="F199" s="46"/>
      <c r="G199" s="46"/>
      <c r="H199" s="46"/>
      <c r="I199" s="46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5.75" customHeight="1">
      <c r="A200" s="77"/>
      <c r="B200" s="78"/>
      <c r="C200" s="46"/>
      <c r="D200" s="46"/>
      <c r="E200" s="46"/>
      <c r="F200" s="46"/>
      <c r="G200" s="46"/>
      <c r="H200" s="46"/>
      <c r="I200" s="46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5.75" customHeight="1">
      <c r="A201" s="77"/>
      <c r="B201" s="78"/>
      <c r="C201" s="46"/>
      <c r="D201" s="46"/>
      <c r="E201" s="46"/>
      <c r="F201" s="46"/>
      <c r="G201" s="46"/>
      <c r="H201" s="46"/>
      <c r="I201" s="46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5.75" customHeight="1">
      <c r="A202" s="77"/>
      <c r="B202" s="78"/>
      <c r="C202" s="46"/>
      <c r="D202" s="46"/>
      <c r="E202" s="46"/>
      <c r="F202" s="46"/>
      <c r="G202" s="46"/>
      <c r="H202" s="46"/>
      <c r="I202" s="46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5.75" customHeight="1">
      <c r="A203" s="77"/>
      <c r="B203" s="78"/>
      <c r="C203" s="46"/>
      <c r="D203" s="46"/>
      <c r="E203" s="46"/>
      <c r="F203" s="46"/>
      <c r="G203" s="46"/>
      <c r="H203" s="46"/>
      <c r="I203" s="46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5.75" customHeight="1">
      <c r="A204" s="77"/>
      <c r="B204" s="78"/>
      <c r="C204" s="46"/>
      <c r="D204" s="46"/>
      <c r="E204" s="46"/>
      <c r="F204" s="46"/>
      <c r="G204" s="46"/>
      <c r="H204" s="46"/>
      <c r="I204" s="46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5.75" customHeight="1">
      <c r="A205" s="77"/>
      <c r="B205" s="78"/>
      <c r="C205" s="46"/>
      <c r="D205" s="46"/>
      <c r="E205" s="46"/>
      <c r="F205" s="46"/>
      <c r="G205" s="46"/>
      <c r="H205" s="46"/>
      <c r="I205" s="46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5.75" customHeight="1">
      <c r="A206" s="77"/>
      <c r="B206" s="78"/>
      <c r="C206" s="46"/>
      <c r="D206" s="46"/>
      <c r="E206" s="46"/>
      <c r="F206" s="46"/>
      <c r="G206" s="46"/>
      <c r="H206" s="46"/>
      <c r="I206" s="46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5.75" customHeight="1">
      <c r="A207" s="77"/>
      <c r="B207" s="78"/>
      <c r="C207" s="46"/>
      <c r="D207" s="46"/>
      <c r="E207" s="46"/>
      <c r="F207" s="46"/>
      <c r="G207" s="46"/>
      <c r="H207" s="46"/>
      <c r="I207" s="46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5.75" customHeight="1">
      <c r="A208" s="77"/>
      <c r="B208" s="78"/>
      <c r="C208" s="46"/>
      <c r="D208" s="46"/>
      <c r="E208" s="46"/>
      <c r="F208" s="46"/>
      <c r="G208" s="46"/>
      <c r="H208" s="46"/>
      <c r="I208" s="46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5.75" customHeight="1">
      <c r="A209" s="77"/>
      <c r="B209" s="78"/>
      <c r="C209" s="46"/>
      <c r="D209" s="46"/>
      <c r="E209" s="46"/>
      <c r="F209" s="46"/>
      <c r="G209" s="46"/>
      <c r="H209" s="46"/>
      <c r="I209" s="46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5.75" customHeight="1">
      <c r="A210" s="77"/>
      <c r="B210" s="78"/>
      <c r="C210" s="46"/>
      <c r="D210" s="46"/>
      <c r="E210" s="46"/>
      <c r="F210" s="46"/>
      <c r="G210" s="46"/>
      <c r="H210" s="46"/>
      <c r="I210" s="46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5.75" customHeight="1">
      <c r="A211" s="77"/>
      <c r="B211" s="78"/>
      <c r="C211" s="46"/>
      <c r="D211" s="46"/>
      <c r="E211" s="46"/>
      <c r="F211" s="46"/>
      <c r="G211" s="46"/>
      <c r="H211" s="46"/>
      <c r="I211" s="46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5.75" customHeight="1">
      <c r="A212" s="77"/>
      <c r="B212" s="78"/>
      <c r="C212" s="46"/>
      <c r="D212" s="46"/>
      <c r="E212" s="46"/>
      <c r="F212" s="46"/>
      <c r="G212" s="46"/>
      <c r="H212" s="46"/>
      <c r="I212" s="46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5.75" customHeight="1">
      <c r="A213" s="77"/>
      <c r="B213" s="78"/>
      <c r="C213" s="46"/>
      <c r="D213" s="46"/>
      <c r="E213" s="46"/>
      <c r="F213" s="46"/>
      <c r="G213" s="46"/>
      <c r="H213" s="46"/>
      <c r="I213" s="46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5.75" customHeight="1">
      <c r="A214" s="77"/>
      <c r="B214" s="78"/>
      <c r="C214" s="46"/>
      <c r="D214" s="46"/>
      <c r="E214" s="46"/>
      <c r="F214" s="46"/>
      <c r="G214" s="46"/>
      <c r="H214" s="46"/>
      <c r="I214" s="46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5.75" customHeight="1">
      <c r="A215" s="77"/>
      <c r="B215" s="78"/>
      <c r="C215" s="46"/>
      <c r="D215" s="46"/>
      <c r="E215" s="46"/>
      <c r="F215" s="46"/>
      <c r="G215" s="46"/>
      <c r="H215" s="46"/>
      <c r="I215" s="46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5.75" customHeight="1">
      <c r="A216" s="77"/>
      <c r="B216" s="78"/>
      <c r="C216" s="46"/>
      <c r="D216" s="46"/>
      <c r="E216" s="46"/>
      <c r="F216" s="46"/>
      <c r="G216" s="46"/>
      <c r="H216" s="46"/>
      <c r="I216" s="46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5.75" customHeight="1">
      <c r="A217" s="77"/>
      <c r="B217" s="78"/>
      <c r="C217" s="46"/>
      <c r="D217" s="46"/>
      <c r="E217" s="46"/>
      <c r="F217" s="46"/>
      <c r="G217" s="46"/>
      <c r="H217" s="46"/>
      <c r="I217" s="46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5.75" customHeight="1">
      <c r="A218" s="77"/>
      <c r="B218" s="78"/>
      <c r="C218" s="46"/>
      <c r="D218" s="46"/>
      <c r="E218" s="46"/>
      <c r="F218" s="46"/>
      <c r="G218" s="46"/>
      <c r="H218" s="46"/>
      <c r="I218" s="46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5.75" customHeight="1">
      <c r="A219" s="77"/>
      <c r="B219" s="78"/>
      <c r="C219" s="46"/>
      <c r="D219" s="46"/>
      <c r="E219" s="46"/>
      <c r="F219" s="46"/>
      <c r="G219" s="46"/>
      <c r="H219" s="46"/>
      <c r="I219" s="46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5.75" customHeight="1">
      <c r="A220" s="77"/>
      <c r="B220" s="78"/>
      <c r="C220" s="46"/>
      <c r="D220" s="46"/>
      <c r="E220" s="46"/>
      <c r="F220" s="46"/>
      <c r="G220" s="46"/>
      <c r="H220" s="46"/>
      <c r="I220" s="46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5.75" customHeight="1">
      <c r="A221" s="77"/>
      <c r="B221" s="78"/>
      <c r="C221" s="46"/>
      <c r="D221" s="46"/>
      <c r="E221" s="46"/>
      <c r="F221" s="46"/>
      <c r="G221" s="46"/>
      <c r="H221" s="46"/>
      <c r="I221" s="46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5.75" customHeight="1">
      <c r="A222" s="77"/>
      <c r="B222" s="78"/>
      <c r="C222" s="46"/>
      <c r="D222" s="46"/>
      <c r="E222" s="46"/>
      <c r="F222" s="46"/>
      <c r="G222" s="46"/>
      <c r="H222" s="46"/>
      <c r="I222" s="46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5.75" customHeight="1">
      <c r="A223" s="77"/>
      <c r="B223" s="78"/>
      <c r="C223" s="46"/>
      <c r="D223" s="46"/>
      <c r="E223" s="46"/>
      <c r="F223" s="46"/>
      <c r="G223" s="46"/>
      <c r="H223" s="46"/>
      <c r="I223" s="46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5.75" customHeight="1">
      <c r="A224" s="77"/>
      <c r="B224" s="78"/>
      <c r="C224" s="46"/>
      <c r="D224" s="46"/>
      <c r="E224" s="46"/>
      <c r="F224" s="46"/>
      <c r="G224" s="46"/>
      <c r="H224" s="46"/>
      <c r="I224" s="46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5.75" customHeight="1">
      <c r="A225" s="77"/>
      <c r="B225" s="78"/>
      <c r="C225" s="46"/>
      <c r="D225" s="46"/>
      <c r="E225" s="46"/>
      <c r="F225" s="46"/>
      <c r="G225" s="46"/>
      <c r="H225" s="46"/>
      <c r="I225" s="46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5.75" customHeight="1">
      <c r="A226" s="77"/>
      <c r="B226" s="78"/>
      <c r="C226" s="46"/>
      <c r="D226" s="46"/>
      <c r="E226" s="46"/>
      <c r="F226" s="46"/>
      <c r="G226" s="46"/>
      <c r="H226" s="46"/>
      <c r="I226" s="46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5.75" customHeight="1">
      <c r="A227" s="77"/>
      <c r="B227" s="78"/>
      <c r="C227" s="46"/>
      <c r="D227" s="46"/>
      <c r="E227" s="46"/>
      <c r="F227" s="46"/>
      <c r="G227" s="46"/>
      <c r="H227" s="46"/>
      <c r="I227" s="46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5.75" customHeight="1">
      <c r="A228" s="77"/>
      <c r="B228" s="78"/>
      <c r="C228" s="46"/>
      <c r="D228" s="46"/>
      <c r="E228" s="46"/>
      <c r="F228" s="46"/>
      <c r="G228" s="46"/>
      <c r="H228" s="46"/>
      <c r="I228" s="46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5.75" customHeight="1">
      <c r="A229" s="77"/>
      <c r="B229" s="78"/>
      <c r="C229" s="46"/>
      <c r="D229" s="46"/>
      <c r="E229" s="46"/>
      <c r="F229" s="46"/>
      <c r="G229" s="46"/>
      <c r="H229" s="46"/>
      <c r="I229" s="46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5.75" customHeight="1">
      <c r="A230" s="77"/>
      <c r="B230" s="78"/>
      <c r="C230" s="46"/>
      <c r="D230" s="46"/>
      <c r="E230" s="46"/>
      <c r="F230" s="46"/>
      <c r="G230" s="46"/>
      <c r="H230" s="46"/>
      <c r="I230" s="46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5.75" customHeight="1">
      <c r="A231" s="77"/>
      <c r="B231" s="78"/>
      <c r="C231" s="46"/>
      <c r="D231" s="46"/>
      <c r="E231" s="46"/>
      <c r="F231" s="46"/>
      <c r="G231" s="46"/>
      <c r="H231" s="46"/>
      <c r="I231" s="46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5.75" customHeight="1">
      <c r="A232" s="77"/>
      <c r="B232" s="78"/>
      <c r="C232" s="46"/>
      <c r="D232" s="46"/>
      <c r="E232" s="46"/>
      <c r="F232" s="46"/>
      <c r="G232" s="46"/>
      <c r="H232" s="46"/>
      <c r="I232" s="46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5.75" customHeight="1">
      <c r="A233" s="77"/>
      <c r="B233" s="78"/>
      <c r="C233" s="46"/>
      <c r="D233" s="46"/>
      <c r="E233" s="46"/>
      <c r="F233" s="46"/>
      <c r="G233" s="46"/>
      <c r="H233" s="46"/>
      <c r="I233" s="46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5.75" customHeight="1">
      <c r="A234" s="77"/>
      <c r="B234" s="78"/>
      <c r="C234" s="46"/>
      <c r="D234" s="46"/>
      <c r="E234" s="46"/>
      <c r="F234" s="46"/>
      <c r="G234" s="46"/>
      <c r="H234" s="46"/>
      <c r="I234" s="46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5.75" customHeight="1">
      <c r="A235" s="77"/>
      <c r="B235" s="78"/>
      <c r="C235" s="46"/>
      <c r="D235" s="46"/>
      <c r="E235" s="46"/>
      <c r="F235" s="46"/>
      <c r="G235" s="46"/>
      <c r="H235" s="46"/>
      <c r="I235" s="46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5.75" customHeight="1">
      <c r="A236" s="77"/>
      <c r="B236" s="78"/>
      <c r="C236" s="46"/>
      <c r="D236" s="46"/>
      <c r="E236" s="46"/>
      <c r="F236" s="46"/>
      <c r="G236" s="46"/>
      <c r="H236" s="46"/>
      <c r="I236" s="46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5.75" customHeight="1">
      <c r="A237" s="77"/>
      <c r="B237" s="78"/>
      <c r="C237" s="46"/>
      <c r="D237" s="46"/>
      <c r="E237" s="46"/>
      <c r="F237" s="46"/>
      <c r="G237" s="46"/>
      <c r="H237" s="46"/>
      <c r="I237" s="46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5.75" customHeight="1">
      <c r="A238" s="77"/>
      <c r="B238" s="78"/>
      <c r="C238" s="46"/>
      <c r="D238" s="46"/>
      <c r="E238" s="46"/>
      <c r="F238" s="46"/>
      <c r="G238" s="46"/>
      <c r="H238" s="46"/>
      <c r="I238" s="46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5.75" customHeight="1">
      <c r="A239" s="77"/>
      <c r="B239" s="78"/>
      <c r="C239" s="46"/>
      <c r="D239" s="46"/>
      <c r="E239" s="46"/>
      <c r="F239" s="46"/>
      <c r="G239" s="46"/>
      <c r="H239" s="46"/>
      <c r="I239" s="46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5.75" customHeight="1">
      <c r="A240" s="77"/>
      <c r="B240" s="78"/>
      <c r="C240" s="46"/>
      <c r="D240" s="46"/>
      <c r="E240" s="46"/>
      <c r="F240" s="46"/>
      <c r="G240" s="46"/>
      <c r="H240" s="46"/>
      <c r="I240" s="46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5.75" customHeight="1">
      <c r="A241" s="77"/>
      <c r="B241" s="78"/>
      <c r="C241" s="46"/>
      <c r="D241" s="46"/>
      <c r="E241" s="46"/>
      <c r="F241" s="46"/>
      <c r="G241" s="46"/>
      <c r="H241" s="46"/>
      <c r="I241" s="46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5.75" customHeight="1">
      <c r="A242" s="77"/>
      <c r="B242" s="78"/>
      <c r="C242" s="46"/>
      <c r="D242" s="46"/>
      <c r="E242" s="46"/>
      <c r="F242" s="46"/>
      <c r="G242" s="46"/>
      <c r="H242" s="46"/>
      <c r="I242" s="46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5.75" customHeight="1">
      <c r="A243" s="77"/>
      <c r="B243" s="78"/>
      <c r="C243" s="46"/>
      <c r="D243" s="46"/>
      <c r="E243" s="46"/>
      <c r="F243" s="46"/>
      <c r="G243" s="46"/>
      <c r="H243" s="46"/>
      <c r="I243" s="46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5.75" customHeight="1">
      <c r="A244" s="77"/>
      <c r="B244" s="78"/>
      <c r="C244" s="46"/>
      <c r="D244" s="46"/>
      <c r="E244" s="46"/>
      <c r="F244" s="46"/>
      <c r="G244" s="46"/>
      <c r="H244" s="46"/>
      <c r="I244" s="46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5.75" customHeight="1">
      <c r="A245" s="77"/>
      <c r="B245" s="78"/>
      <c r="C245" s="46"/>
      <c r="D245" s="46"/>
      <c r="E245" s="46"/>
      <c r="F245" s="46"/>
      <c r="G245" s="46"/>
      <c r="H245" s="46"/>
      <c r="I245" s="46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5.75" customHeight="1">
      <c r="A246" s="77"/>
      <c r="B246" s="78"/>
      <c r="C246" s="46"/>
      <c r="D246" s="46"/>
      <c r="E246" s="46"/>
      <c r="F246" s="46"/>
      <c r="G246" s="46"/>
      <c r="H246" s="46"/>
      <c r="I246" s="46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5.75" customHeight="1">
      <c r="A247" s="77"/>
      <c r="B247" s="78"/>
      <c r="C247" s="46"/>
      <c r="D247" s="46"/>
      <c r="E247" s="46"/>
      <c r="F247" s="46"/>
      <c r="G247" s="46"/>
      <c r="H247" s="46"/>
      <c r="I247" s="46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5.75" customHeight="1">
      <c r="A248" s="77"/>
      <c r="B248" s="78"/>
      <c r="C248" s="46"/>
      <c r="D248" s="46"/>
      <c r="E248" s="46"/>
      <c r="F248" s="46"/>
      <c r="G248" s="46"/>
      <c r="H248" s="46"/>
      <c r="I248" s="46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5.75" customHeight="1">
      <c r="A249" s="77"/>
      <c r="B249" s="78"/>
      <c r="C249" s="46"/>
      <c r="D249" s="46"/>
      <c r="E249" s="46"/>
      <c r="F249" s="46"/>
      <c r="G249" s="46"/>
      <c r="H249" s="46"/>
      <c r="I249" s="46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5.75" customHeight="1">
      <c r="A250" s="77"/>
      <c r="B250" s="78"/>
      <c r="C250" s="46"/>
      <c r="D250" s="46"/>
      <c r="E250" s="46"/>
      <c r="F250" s="46"/>
      <c r="G250" s="46"/>
      <c r="H250" s="46"/>
      <c r="I250" s="46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5.75" customHeight="1">
      <c r="A251" s="77"/>
      <c r="B251" s="78"/>
      <c r="C251" s="46"/>
      <c r="D251" s="46"/>
      <c r="E251" s="46"/>
      <c r="F251" s="46"/>
      <c r="G251" s="46"/>
      <c r="H251" s="46"/>
      <c r="I251" s="46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5.75" customHeight="1">
      <c r="A252" s="77"/>
      <c r="B252" s="78"/>
      <c r="C252" s="46"/>
      <c r="D252" s="46"/>
      <c r="E252" s="46"/>
      <c r="F252" s="46"/>
      <c r="G252" s="46"/>
      <c r="H252" s="46"/>
      <c r="I252" s="46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5.75" customHeight="1">
      <c r="A253" s="77"/>
      <c r="B253" s="78"/>
      <c r="C253" s="46"/>
      <c r="D253" s="46"/>
      <c r="E253" s="46"/>
      <c r="F253" s="46"/>
      <c r="G253" s="46"/>
      <c r="H253" s="46"/>
      <c r="I253" s="46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5.75" customHeight="1">
      <c r="A254" s="77"/>
      <c r="B254" s="78"/>
      <c r="C254" s="46"/>
      <c r="D254" s="46"/>
      <c r="E254" s="46"/>
      <c r="F254" s="46"/>
      <c r="G254" s="46"/>
      <c r="H254" s="46"/>
      <c r="I254" s="46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5.75" customHeight="1">
      <c r="A255" s="77"/>
      <c r="B255" s="78"/>
      <c r="C255" s="46"/>
      <c r="D255" s="46"/>
      <c r="E255" s="46"/>
      <c r="F255" s="46"/>
      <c r="G255" s="46"/>
      <c r="H255" s="46"/>
      <c r="I255" s="46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5.75" customHeight="1">
      <c r="A256" s="77"/>
      <c r="B256" s="78"/>
      <c r="C256" s="46"/>
      <c r="D256" s="46"/>
      <c r="E256" s="46"/>
      <c r="F256" s="46"/>
      <c r="G256" s="46"/>
      <c r="H256" s="46"/>
      <c r="I256" s="46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5.75" customHeight="1">
      <c r="A257" s="77"/>
      <c r="B257" s="78"/>
      <c r="C257" s="46"/>
      <c r="D257" s="46"/>
      <c r="E257" s="46"/>
      <c r="F257" s="46"/>
      <c r="G257" s="46"/>
      <c r="H257" s="46"/>
      <c r="I257" s="46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5.75" customHeight="1">
      <c r="A258" s="77"/>
      <c r="B258" s="78"/>
      <c r="C258" s="46"/>
      <c r="D258" s="46"/>
      <c r="E258" s="46"/>
      <c r="F258" s="46"/>
      <c r="G258" s="46"/>
      <c r="H258" s="46"/>
      <c r="I258" s="46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5.75" customHeight="1">
      <c r="A259" s="77"/>
      <c r="B259" s="78"/>
      <c r="C259" s="46"/>
      <c r="D259" s="46"/>
      <c r="E259" s="46"/>
      <c r="F259" s="46"/>
      <c r="G259" s="46"/>
      <c r="H259" s="46"/>
      <c r="I259" s="46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5.75" customHeight="1">
      <c r="A260" s="77"/>
      <c r="B260" s="78"/>
      <c r="C260" s="46"/>
      <c r="D260" s="46"/>
      <c r="E260" s="46"/>
      <c r="F260" s="46"/>
      <c r="G260" s="46"/>
      <c r="H260" s="46"/>
      <c r="I260" s="46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5.75" customHeight="1">
      <c r="A261" s="77"/>
      <c r="B261" s="78"/>
      <c r="C261" s="46"/>
      <c r="D261" s="46"/>
      <c r="E261" s="46"/>
      <c r="F261" s="46"/>
      <c r="G261" s="46"/>
      <c r="H261" s="46"/>
      <c r="I261" s="46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5.75" customHeight="1">
      <c r="A262" s="77"/>
      <c r="B262" s="78"/>
      <c r="C262" s="46"/>
      <c r="D262" s="46"/>
      <c r="E262" s="46"/>
      <c r="F262" s="46"/>
      <c r="G262" s="46"/>
      <c r="H262" s="46"/>
      <c r="I262" s="46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5.75" customHeight="1">
      <c r="A263" s="77"/>
      <c r="B263" s="78"/>
      <c r="C263" s="46"/>
      <c r="D263" s="46"/>
      <c r="E263" s="46"/>
      <c r="F263" s="46"/>
      <c r="G263" s="46"/>
      <c r="H263" s="46"/>
      <c r="I263" s="46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5.75" customHeight="1">
      <c r="A264" s="77"/>
      <c r="B264" s="78"/>
      <c r="C264" s="46"/>
      <c r="D264" s="46"/>
      <c r="E264" s="46"/>
      <c r="F264" s="46"/>
      <c r="G264" s="46"/>
      <c r="H264" s="46"/>
      <c r="I264" s="46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5.75" customHeight="1">
      <c r="A265" s="77"/>
      <c r="B265" s="78"/>
      <c r="C265" s="46"/>
      <c r="D265" s="46"/>
      <c r="E265" s="46"/>
      <c r="F265" s="46"/>
      <c r="G265" s="46"/>
      <c r="H265" s="46"/>
      <c r="I265" s="46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5.75" customHeight="1">
      <c r="A266" s="77"/>
      <c r="B266" s="78"/>
      <c r="C266" s="46"/>
      <c r="D266" s="46"/>
      <c r="E266" s="46"/>
      <c r="F266" s="46"/>
      <c r="G266" s="46"/>
      <c r="H266" s="46"/>
      <c r="I266" s="46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5.75" customHeight="1">
      <c r="A267" s="77"/>
      <c r="B267" s="78"/>
      <c r="C267" s="46"/>
      <c r="D267" s="46"/>
      <c r="E267" s="46"/>
      <c r="F267" s="46"/>
      <c r="G267" s="46"/>
      <c r="H267" s="46"/>
      <c r="I267" s="46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5.75" customHeight="1">
      <c r="A268" s="77"/>
      <c r="B268" s="78"/>
      <c r="C268" s="46"/>
      <c r="D268" s="46"/>
      <c r="E268" s="46"/>
      <c r="F268" s="46"/>
      <c r="G268" s="46"/>
      <c r="H268" s="46"/>
      <c r="I268" s="46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5.75" customHeight="1">
      <c r="A269" s="77"/>
      <c r="B269" s="78"/>
      <c r="C269" s="46"/>
      <c r="D269" s="46"/>
      <c r="E269" s="46"/>
      <c r="F269" s="46"/>
      <c r="G269" s="46"/>
      <c r="H269" s="46"/>
      <c r="I269" s="46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5.75" customHeight="1">
      <c r="A270" s="77"/>
      <c r="B270" s="78"/>
      <c r="C270" s="46"/>
      <c r="D270" s="46"/>
      <c r="E270" s="46"/>
      <c r="F270" s="46"/>
      <c r="G270" s="46"/>
      <c r="H270" s="46"/>
      <c r="I270" s="46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5.75" customHeight="1">
      <c r="A271" s="77"/>
      <c r="B271" s="78"/>
      <c r="C271" s="46"/>
      <c r="D271" s="46"/>
      <c r="E271" s="46"/>
      <c r="F271" s="46"/>
      <c r="G271" s="46"/>
      <c r="H271" s="46"/>
      <c r="I271" s="46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5.75" customHeight="1">
      <c r="A272" s="77"/>
      <c r="B272" s="78"/>
      <c r="C272" s="46"/>
      <c r="D272" s="46"/>
      <c r="E272" s="46"/>
      <c r="F272" s="46"/>
      <c r="G272" s="46"/>
      <c r="H272" s="46"/>
      <c r="I272" s="46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5.75" customHeight="1">
      <c r="A273" s="77"/>
      <c r="B273" s="78"/>
      <c r="C273" s="46"/>
      <c r="D273" s="46"/>
      <c r="E273" s="46"/>
      <c r="F273" s="46"/>
      <c r="G273" s="46"/>
      <c r="H273" s="46"/>
      <c r="I273" s="46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5.75" customHeight="1">
      <c r="A274" s="77"/>
      <c r="B274" s="78"/>
      <c r="C274" s="46"/>
      <c r="D274" s="46"/>
      <c r="E274" s="46"/>
      <c r="F274" s="46"/>
      <c r="G274" s="46"/>
      <c r="H274" s="46"/>
      <c r="I274" s="46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5.75" customHeight="1">
      <c r="A275" s="77"/>
      <c r="B275" s="78"/>
      <c r="C275" s="46"/>
      <c r="D275" s="46"/>
      <c r="E275" s="46"/>
      <c r="F275" s="46"/>
      <c r="G275" s="46"/>
      <c r="H275" s="46"/>
      <c r="I275" s="46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5.75" customHeight="1">
      <c r="A276" s="77"/>
      <c r="B276" s="78"/>
      <c r="C276" s="46"/>
      <c r="D276" s="46"/>
      <c r="E276" s="46"/>
      <c r="F276" s="46"/>
      <c r="G276" s="46"/>
      <c r="H276" s="46"/>
      <c r="I276" s="46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5.75" customHeight="1">
      <c r="A277" s="77"/>
      <c r="B277" s="78"/>
      <c r="C277" s="46"/>
      <c r="D277" s="46"/>
      <c r="E277" s="46"/>
      <c r="F277" s="46"/>
      <c r="G277" s="46"/>
      <c r="H277" s="46"/>
      <c r="I277" s="46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5.75" customHeight="1">
      <c r="A278" s="77"/>
      <c r="B278" s="78"/>
      <c r="C278" s="46"/>
      <c r="D278" s="46"/>
      <c r="E278" s="46"/>
      <c r="F278" s="46"/>
      <c r="G278" s="46"/>
      <c r="H278" s="46"/>
      <c r="I278" s="46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5.75" customHeight="1">
      <c r="A279" s="77"/>
      <c r="B279" s="78"/>
      <c r="C279" s="46"/>
      <c r="D279" s="46"/>
      <c r="E279" s="46"/>
      <c r="F279" s="46"/>
      <c r="G279" s="46"/>
      <c r="H279" s="46"/>
      <c r="I279" s="46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5.75" customHeight="1">
      <c r="A280" s="77"/>
      <c r="B280" s="78"/>
      <c r="C280" s="46"/>
      <c r="D280" s="46"/>
      <c r="E280" s="46"/>
      <c r="F280" s="46"/>
      <c r="G280" s="46"/>
      <c r="H280" s="46"/>
      <c r="I280" s="46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5.75" customHeight="1">
      <c r="A281" s="77"/>
      <c r="B281" s="78"/>
      <c r="C281" s="46"/>
      <c r="D281" s="46"/>
      <c r="E281" s="46"/>
      <c r="F281" s="46"/>
      <c r="G281" s="46"/>
      <c r="H281" s="46"/>
      <c r="I281" s="46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5.75" customHeight="1">
      <c r="A282" s="77"/>
      <c r="B282" s="78"/>
      <c r="C282" s="46"/>
      <c r="D282" s="46"/>
      <c r="E282" s="46"/>
      <c r="F282" s="46"/>
      <c r="G282" s="46"/>
      <c r="H282" s="46"/>
      <c r="I282" s="46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5.75" customHeight="1">
      <c r="A283" s="77"/>
      <c r="B283" s="78"/>
      <c r="C283" s="46"/>
      <c r="D283" s="46"/>
      <c r="E283" s="46"/>
      <c r="F283" s="46"/>
      <c r="G283" s="46"/>
      <c r="H283" s="46"/>
      <c r="I283" s="46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5.75" customHeight="1">
      <c r="A284" s="77"/>
      <c r="B284" s="78"/>
      <c r="C284" s="46"/>
      <c r="D284" s="46"/>
      <c r="E284" s="46"/>
      <c r="F284" s="46"/>
      <c r="G284" s="46"/>
      <c r="H284" s="46"/>
      <c r="I284" s="46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5.75" customHeight="1">
      <c r="A285" s="77"/>
      <c r="B285" s="78"/>
      <c r="C285" s="46"/>
      <c r="D285" s="46"/>
      <c r="E285" s="46"/>
      <c r="F285" s="46"/>
      <c r="G285" s="46"/>
      <c r="H285" s="46"/>
      <c r="I285" s="46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5.75" customHeight="1">
      <c r="A286" s="77"/>
      <c r="B286" s="78"/>
      <c r="C286" s="46"/>
      <c r="D286" s="46"/>
      <c r="E286" s="46"/>
      <c r="F286" s="46"/>
      <c r="G286" s="46"/>
      <c r="H286" s="46"/>
      <c r="I286" s="46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5.75" customHeight="1">
      <c r="A287" s="77"/>
      <c r="B287" s="78"/>
      <c r="C287" s="46"/>
      <c r="D287" s="46"/>
      <c r="E287" s="46"/>
      <c r="F287" s="46"/>
      <c r="G287" s="46"/>
      <c r="H287" s="46"/>
      <c r="I287" s="46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5.75" customHeight="1">
      <c r="A288" s="77"/>
      <c r="B288" s="78"/>
      <c r="C288" s="46"/>
      <c r="D288" s="46"/>
      <c r="E288" s="46"/>
      <c r="F288" s="46"/>
      <c r="G288" s="46"/>
      <c r="H288" s="46"/>
      <c r="I288" s="46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5.75" customHeight="1">
      <c r="A289" s="77"/>
      <c r="B289" s="78"/>
      <c r="C289" s="46"/>
      <c r="D289" s="46"/>
      <c r="E289" s="46"/>
      <c r="F289" s="46"/>
      <c r="G289" s="46"/>
      <c r="H289" s="46"/>
      <c r="I289" s="46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5.75" customHeight="1">
      <c r="A290" s="77"/>
      <c r="B290" s="78"/>
      <c r="C290" s="46"/>
      <c r="D290" s="46"/>
      <c r="E290" s="46"/>
      <c r="F290" s="46"/>
      <c r="G290" s="46"/>
      <c r="H290" s="46"/>
      <c r="I290" s="46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5.75" customHeight="1">
      <c r="A291" s="77"/>
      <c r="B291" s="78"/>
      <c r="C291" s="46"/>
      <c r="D291" s="46"/>
      <c r="E291" s="46"/>
      <c r="F291" s="46"/>
      <c r="G291" s="46"/>
      <c r="H291" s="46"/>
      <c r="I291" s="46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5.75" customHeight="1">
      <c r="A292" s="77"/>
      <c r="B292" s="78"/>
      <c r="C292" s="46"/>
      <c r="D292" s="46"/>
      <c r="E292" s="46"/>
      <c r="F292" s="46"/>
      <c r="G292" s="46"/>
      <c r="H292" s="46"/>
      <c r="I292" s="46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5.75" customHeight="1">
      <c r="A293" s="77"/>
      <c r="B293" s="78"/>
      <c r="C293" s="46"/>
      <c r="D293" s="46"/>
      <c r="E293" s="46"/>
      <c r="F293" s="46"/>
      <c r="G293" s="46"/>
      <c r="H293" s="46"/>
      <c r="I293" s="46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5.75" customHeight="1">
      <c r="A294" s="77"/>
      <c r="B294" s="78"/>
      <c r="C294" s="46"/>
      <c r="D294" s="46"/>
      <c r="E294" s="46"/>
      <c r="F294" s="46"/>
      <c r="G294" s="46"/>
      <c r="H294" s="46"/>
      <c r="I294" s="46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5.75" customHeight="1">
      <c r="A295" s="77"/>
      <c r="B295" s="78"/>
      <c r="C295" s="46"/>
      <c r="D295" s="46"/>
      <c r="E295" s="46"/>
      <c r="F295" s="46"/>
      <c r="G295" s="46"/>
      <c r="H295" s="46"/>
      <c r="I295" s="46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5.75" customHeight="1">
      <c r="A296" s="77"/>
      <c r="B296" s="78"/>
      <c r="C296" s="46"/>
      <c r="D296" s="46"/>
      <c r="E296" s="46"/>
      <c r="F296" s="46"/>
      <c r="G296" s="46"/>
      <c r="H296" s="46"/>
      <c r="I296" s="46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5.75" customHeight="1">
      <c r="A297" s="77"/>
      <c r="B297" s="78"/>
      <c r="C297" s="46"/>
      <c r="D297" s="46"/>
      <c r="E297" s="46"/>
      <c r="F297" s="46"/>
      <c r="G297" s="46"/>
      <c r="H297" s="46"/>
      <c r="I297" s="46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5.75" customHeight="1">
      <c r="A298" s="77"/>
      <c r="B298" s="78"/>
      <c r="C298" s="46"/>
      <c r="D298" s="46"/>
      <c r="E298" s="46"/>
      <c r="F298" s="46"/>
      <c r="G298" s="46"/>
      <c r="H298" s="46"/>
      <c r="I298" s="46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5.75" customHeight="1">
      <c r="A299" s="77"/>
      <c r="B299" s="78"/>
      <c r="C299" s="46"/>
      <c r="D299" s="46"/>
      <c r="E299" s="46"/>
      <c r="F299" s="46"/>
      <c r="G299" s="46"/>
      <c r="H299" s="46"/>
      <c r="I299" s="46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5.75" customHeight="1">
      <c r="A300" s="77"/>
      <c r="B300" s="78"/>
      <c r="C300" s="46"/>
      <c r="D300" s="46"/>
      <c r="E300" s="46"/>
      <c r="F300" s="46"/>
      <c r="G300" s="46"/>
      <c r="H300" s="46"/>
      <c r="I300" s="46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5.75" customHeight="1">
      <c r="A301" s="77"/>
      <c r="B301" s="78"/>
      <c r="C301" s="46"/>
      <c r="D301" s="46"/>
      <c r="E301" s="46"/>
      <c r="F301" s="46"/>
      <c r="G301" s="46"/>
      <c r="H301" s="46"/>
      <c r="I301" s="46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5.75" customHeight="1">
      <c r="A302" s="77"/>
      <c r="B302" s="78"/>
      <c r="C302" s="46"/>
      <c r="D302" s="46"/>
      <c r="E302" s="46"/>
      <c r="F302" s="46"/>
      <c r="G302" s="46"/>
      <c r="H302" s="46"/>
      <c r="I302" s="46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5.75" customHeight="1">
      <c r="A303" s="77"/>
      <c r="B303" s="78"/>
      <c r="C303" s="46"/>
      <c r="D303" s="46"/>
      <c r="E303" s="46"/>
      <c r="F303" s="46"/>
      <c r="G303" s="46"/>
      <c r="H303" s="46"/>
      <c r="I303" s="46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5.75" customHeight="1">
      <c r="A304" s="77"/>
      <c r="B304" s="78"/>
      <c r="C304" s="46"/>
      <c r="D304" s="46"/>
      <c r="E304" s="46"/>
      <c r="F304" s="46"/>
      <c r="G304" s="46"/>
      <c r="H304" s="46"/>
      <c r="I304" s="46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5.75" customHeight="1">
      <c r="A305" s="77"/>
      <c r="B305" s="78"/>
      <c r="C305" s="46"/>
      <c r="D305" s="46"/>
      <c r="E305" s="46"/>
      <c r="F305" s="46"/>
      <c r="G305" s="46"/>
      <c r="H305" s="46"/>
      <c r="I305" s="46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5.75" customHeight="1">
      <c r="A306" s="77"/>
      <c r="B306" s="78"/>
      <c r="C306" s="46"/>
      <c r="D306" s="46"/>
      <c r="E306" s="46"/>
      <c r="F306" s="46"/>
      <c r="G306" s="46"/>
      <c r="H306" s="46"/>
      <c r="I306" s="46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5.75" customHeight="1">
      <c r="A307" s="77"/>
      <c r="B307" s="78"/>
      <c r="C307" s="46"/>
      <c r="D307" s="46"/>
      <c r="E307" s="46"/>
      <c r="F307" s="46"/>
      <c r="G307" s="46"/>
      <c r="H307" s="46"/>
      <c r="I307" s="46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5.75" customHeight="1">
      <c r="A308" s="77"/>
      <c r="B308" s="78"/>
      <c r="C308" s="46"/>
      <c r="D308" s="46"/>
      <c r="E308" s="46"/>
      <c r="F308" s="46"/>
      <c r="G308" s="46"/>
      <c r="H308" s="46"/>
      <c r="I308" s="46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5.75" customHeight="1">
      <c r="A309" s="77"/>
      <c r="B309" s="78"/>
      <c r="C309" s="46"/>
      <c r="D309" s="46"/>
      <c r="E309" s="46"/>
      <c r="F309" s="46"/>
      <c r="G309" s="46"/>
      <c r="H309" s="46"/>
      <c r="I309" s="46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5.75" customHeight="1">
      <c r="A310" s="77"/>
      <c r="B310" s="78"/>
      <c r="C310" s="46"/>
      <c r="D310" s="46"/>
      <c r="E310" s="46"/>
      <c r="F310" s="46"/>
      <c r="G310" s="46"/>
      <c r="H310" s="46"/>
      <c r="I310" s="46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5.75" customHeight="1">
      <c r="A311" s="77"/>
      <c r="B311" s="78"/>
      <c r="C311" s="46"/>
      <c r="D311" s="46"/>
      <c r="E311" s="46"/>
      <c r="F311" s="46"/>
      <c r="G311" s="46"/>
      <c r="H311" s="46"/>
      <c r="I311" s="46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5.75" customHeight="1">
      <c r="A312" s="77"/>
      <c r="B312" s="78"/>
      <c r="C312" s="46"/>
      <c r="D312" s="46"/>
      <c r="E312" s="46"/>
      <c r="F312" s="46"/>
      <c r="G312" s="46"/>
      <c r="H312" s="46"/>
      <c r="I312" s="46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5.75" customHeight="1">
      <c r="A313" s="77"/>
      <c r="B313" s="78"/>
      <c r="C313" s="46"/>
      <c r="D313" s="46"/>
      <c r="E313" s="46"/>
      <c r="F313" s="46"/>
      <c r="G313" s="46"/>
      <c r="H313" s="46"/>
      <c r="I313" s="46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5.75" customHeight="1">
      <c r="A314" s="77"/>
      <c r="B314" s="78"/>
      <c r="C314" s="46"/>
      <c r="D314" s="46"/>
      <c r="E314" s="46"/>
      <c r="F314" s="46"/>
      <c r="G314" s="46"/>
      <c r="H314" s="46"/>
      <c r="I314" s="46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5.75" customHeight="1">
      <c r="A315" s="77"/>
      <c r="B315" s="78"/>
      <c r="C315" s="46"/>
      <c r="D315" s="46"/>
      <c r="E315" s="46"/>
      <c r="F315" s="46"/>
      <c r="G315" s="46"/>
      <c r="H315" s="46"/>
      <c r="I315" s="46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5.75" customHeight="1">
      <c r="A316" s="77"/>
      <c r="B316" s="78"/>
      <c r="C316" s="46"/>
      <c r="D316" s="46"/>
      <c r="E316" s="46"/>
      <c r="F316" s="46"/>
      <c r="G316" s="46"/>
      <c r="H316" s="46"/>
      <c r="I316" s="46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5.75" customHeight="1">
      <c r="A317" s="77"/>
      <c r="B317" s="78"/>
      <c r="C317" s="46"/>
      <c r="D317" s="46"/>
      <c r="E317" s="46"/>
      <c r="F317" s="46"/>
      <c r="G317" s="46"/>
      <c r="H317" s="46"/>
      <c r="I317" s="46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5.75" customHeight="1">
      <c r="A318" s="77"/>
      <c r="B318" s="78"/>
      <c r="C318" s="46"/>
      <c r="D318" s="46"/>
      <c r="E318" s="46"/>
      <c r="F318" s="46"/>
      <c r="G318" s="46"/>
      <c r="H318" s="46"/>
      <c r="I318" s="46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5.75" customHeight="1">
      <c r="A319" s="77"/>
      <c r="B319" s="78"/>
      <c r="C319" s="46"/>
      <c r="D319" s="46"/>
      <c r="E319" s="46"/>
      <c r="F319" s="46"/>
      <c r="G319" s="46"/>
      <c r="H319" s="46"/>
      <c r="I319" s="46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5.75" customHeight="1">
      <c r="A320" s="77"/>
      <c r="B320" s="78"/>
      <c r="C320" s="46"/>
      <c r="D320" s="46"/>
      <c r="E320" s="46"/>
      <c r="F320" s="46"/>
      <c r="G320" s="46"/>
      <c r="H320" s="46"/>
      <c r="I320" s="46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5.75" customHeight="1">
      <c r="A321" s="77"/>
      <c r="B321" s="78"/>
      <c r="C321" s="46"/>
      <c r="D321" s="46"/>
      <c r="E321" s="46"/>
      <c r="F321" s="46"/>
      <c r="G321" s="46"/>
      <c r="H321" s="46"/>
      <c r="I321" s="46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5.75" customHeight="1">
      <c r="A322" s="77"/>
      <c r="B322" s="78"/>
      <c r="C322" s="46"/>
      <c r="D322" s="46"/>
      <c r="E322" s="46"/>
      <c r="F322" s="46"/>
      <c r="G322" s="46"/>
      <c r="H322" s="46"/>
      <c r="I322" s="46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5.75" customHeight="1">
      <c r="A323" s="77"/>
      <c r="B323" s="78"/>
      <c r="C323" s="46"/>
      <c r="D323" s="46"/>
      <c r="E323" s="46"/>
      <c r="F323" s="46"/>
      <c r="G323" s="46"/>
      <c r="H323" s="46"/>
      <c r="I323" s="46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5.75" customHeight="1">
      <c r="A324" s="77"/>
      <c r="B324" s="78"/>
      <c r="C324" s="46"/>
      <c r="D324" s="46"/>
      <c r="E324" s="46"/>
      <c r="F324" s="46"/>
      <c r="G324" s="46"/>
      <c r="H324" s="46"/>
      <c r="I324" s="46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5.75" customHeight="1">
      <c r="A325" s="77"/>
      <c r="B325" s="78"/>
      <c r="C325" s="46"/>
      <c r="D325" s="46"/>
      <c r="E325" s="46"/>
      <c r="F325" s="46"/>
      <c r="G325" s="46"/>
      <c r="H325" s="46"/>
      <c r="I325" s="46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5.75" customHeight="1">
      <c r="A326" s="77"/>
      <c r="B326" s="78"/>
      <c r="C326" s="46"/>
      <c r="D326" s="46"/>
      <c r="E326" s="46"/>
      <c r="F326" s="46"/>
      <c r="G326" s="46"/>
      <c r="H326" s="46"/>
      <c r="I326" s="46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5.75" customHeight="1">
      <c r="A327" s="77"/>
      <c r="B327" s="78"/>
      <c r="C327" s="46"/>
      <c r="D327" s="46"/>
      <c r="E327" s="46"/>
      <c r="F327" s="46"/>
      <c r="G327" s="46"/>
      <c r="H327" s="46"/>
      <c r="I327" s="46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5.75" customHeight="1">
      <c r="A328" s="77"/>
      <c r="B328" s="78"/>
      <c r="C328" s="46"/>
      <c r="D328" s="46"/>
      <c r="E328" s="46"/>
      <c r="F328" s="46"/>
      <c r="G328" s="46"/>
      <c r="H328" s="46"/>
      <c r="I328" s="46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5.75" customHeight="1">
      <c r="A329" s="77"/>
      <c r="B329" s="78"/>
      <c r="C329" s="46"/>
      <c r="D329" s="46"/>
      <c r="E329" s="46"/>
      <c r="F329" s="46"/>
      <c r="G329" s="46"/>
      <c r="H329" s="46"/>
      <c r="I329" s="46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5.75" customHeight="1">
      <c r="A330" s="77"/>
      <c r="B330" s="78"/>
      <c r="C330" s="46"/>
      <c r="D330" s="46"/>
      <c r="E330" s="46"/>
      <c r="F330" s="46"/>
      <c r="G330" s="46"/>
      <c r="H330" s="46"/>
      <c r="I330" s="46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5.75" customHeight="1">
      <c r="A331" s="77"/>
      <c r="B331" s="78"/>
      <c r="C331" s="46"/>
      <c r="D331" s="46"/>
      <c r="E331" s="46"/>
      <c r="F331" s="46"/>
      <c r="G331" s="46"/>
      <c r="H331" s="46"/>
      <c r="I331" s="46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</sheetData>
  <mergeCells count="16">
    <mergeCell ref="A5:A6"/>
    <mergeCell ref="A19:A20"/>
    <mergeCell ref="B19:B20"/>
    <mergeCell ref="C19:H19"/>
    <mergeCell ref="I19:I20"/>
    <mergeCell ref="B23:H23"/>
    <mergeCell ref="A25:I25"/>
    <mergeCell ref="B26:F26"/>
    <mergeCell ref="B27:F27"/>
    <mergeCell ref="A1:I1"/>
    <mergeCell ref="A3:I3"/>
    <mergeCell ref="A4:I4"/>
    <mergeCell ref="B5:B6"/>
    <mergeCell ref="C5:H5"/>
    <mergeCell ref="I5:I6"/>
    <mergeCell ref="A18:I18"/>
  </mergeCells>
  <hyperlinks>
    <hyperlink r:id="rId1" ref="B27"/>
  </hyperlinks>
  <printOptions/>
  <pageMargins bottom="0.75" footer="0.0" header="0.0" left="0.7" right="0.7" top="0.75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14"/>
    <col customWidth="1" min="2" max="2" width="77.29"/>
    <col customWidth="1" min="3" max="3" width="4.14"/>
    <col customWidth="1" min="4" max="7" width="4.57"/>
    <col customWidth="1" min="8" max="8" width="4.43"/>
    <col customWidth="1" min="9" max="12" width="4.57"/>
    <col customWidth="1" min="13" max="13" width="5.71"/>
    <col customWidth="1" min="14" max="26" width="4.57"/>
  </cols>
  <sheetData>
    <row r="1">
      <c r="A1" s="79" t="s">
        <v>68</v>
      </c>
      <c r="B1" s="80"/>
      <c r="C1" s="81" t="s">
        <v>69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3"/>
    </row>
    <row r="2" ht="18.75" customHeight="1">
      <c r="A2" s="84" t="s">
        <v>38</v>
      </c>
      <c r="B2" s="85" t="s">
        <v>70</v>
      </c>
      <c r="C2" s="86">
        <v>1.0</v>
      </c>
      <c r="D2" s="86">
        <v>2.0</v>
      </c>
      <c r="E2" s="86">
        <v>3.0</v>
      </c>
      <c r="F2" s="86">
        <v>4.0</v>
      </c>
      <c r="G2" s="86">
        <v>5.0</v>
      </c>
      <c r="H2" s="86">
        <v>6.0</v>
      </c>
      <c r="I2" s="86">
        <v>7.0</v>
      </c>
      <c r="J2" s="86">
        <v>8.0</v>
      </c>
      <c r="K2" s="86">
        <v>9.0</v>
      </c>
      <c r="L2" s="86">
        <v>10.0</v>
      </c>
      <c r="M2" s="86">
        <v>11.0</v>
      </c>
      <c r="N2" s="86">
        <v>12.0</v>
      </c>
      <c r="O2" s="86">
        <v>13.0</v>
      </c>
      <c r="P2" s="86">
        <v>14.0</v>
      </c>
      <c r="Q2" s="86">
        <v>15.0</v>
      </c>
      <c r="R2" s="86">
        <v>16.0</v>
      </c>
      <c r="S2" s="86">
        <v>17.0</v>
      </c>
      <c r="T2" s="86">
        <v>18.0</v>
      </c>
      <c r="U2" s="86">
        <v>19.0</v>
      </c>
      <c r="V2" s="86">
        <v>20.0</v>
      </c>
      <c r="W2" s="86">
        <v>21.0</v>
      </c>
      <c r="X2" s="86">
        <v>22.0</v>
      </c>
      <c r="Y2" s="86">
        <v>23.0</v>
      </c>
      <c r="Z2" s="86">
        <v>24.0</v>
      </c>
    </row>
    <row r="3" ht="36.0" customHeight="1">
      <c r="A3" s="87"/>
      <c r="B3" s="88" t="s">
        <v>71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90"/>
      <c r="Y3" s="87"/>
      <c r="Z3" s="87"/>
    </row>
    <row r="4" ht="16.5" customHeight="1">
      <c r="A4" s="91"/>
      <c r="B4" s="92" t="s">
        <v>72</v>
      </c>
      <c r="C4" s="93"/>
      <c r="D4" s="94"/>
      <c r="E4" s="94"/>
      <c r="F4" s="95"/>
      <c r="G4" s="93"/>
      <c r="H4" s="94"/>
      <c r="I4" s="94"/>
      <c r="J4" s="95"/>
      <c r="K4" s="93"/>
      <c r="L4" s="94"/>
      <c r="M4" s="94"/>
      <c r="N4" s="95"/>
      <c r="O4" s="93"/>
      <c r="P4" s="94"/>
      <c r="Q4" s="94"/>
      <c r="R4" s="95"/>
      <c r="S4" s="93"/>
      <c r="T4" s="94"/>
      <c r="U4" s="94"/>
      <c r="V4" s="95"/>
      <c r="W4" s="93"/>
      <c r="X4" s="94"/>
      <c r="Y4" s="94"/>
      <c r="Z4" s="95"/>
    </row>
    <row r="5" ht="16.5" customHeight="1">
      <c r="A5" s="96">
        <v>1.0</v>
      </c>
      <c r="B5" s="97" t="s">
        <v>73</v>
      </c>
      <c r="C5" s="98"/>
      <c r="D5" s="99"/>
      <c r="E5" s="99"/>
      <c r="F5" s="100"/>
      <c r="G5" s="101"/>
      <c r="H5" s="99"/>
      <c r="I5" s="99"/>
      <c r="J5" s="100"/>
      <c r="K5" s="101"/>
      <c r="L5" s="99"/>
      <c r="M5" s="102" t="s">
        <v>74</v>
      </c>
      <c r="N5" s="100"/>
      <c r="O5" s="101"/>
      <c r="P5" s="99"/>
      <c r="Q5" s="99"/>
      <c r="R5" s="100"/>
      <c r="S5" s="101"/>
      <c r="T5" s="99"/>
      <c r="U5" s="99"/>
      <c r="V5" s="100"/>
      <c r="W5" s="101"/>
      <c r="X5" s="99"/>
      <c r="Y5" s="99"/>
      <c r="Z5" s="100"/>
    </row>
    <row r="6" ht="16.5" customHeight="1">
      <c r="A6" s="96">
        <v>2.0</v>
      </c>
      <c r="B6" s="97" t="s">
        <v>75</v>
      </c>
      <c r="C6" s="101"/>
      <c r="D6" s="98"/>
      <c r="E6" s="99"/>
      <c r="F6" s="100"/>
      <c r="G6" s="101"/>
      <c r="H6" s="99"/>
      <c r="I6" s="99"/>
      <c r="J6" s="100"/>
      <c r="K6" s="101"/>
      <c r="L6" s="99"/>
      <c r="M6" s="103"/>
      <c r="N6" s="100"/>
      <c r="O6" s="101"/>
      <c r="P6" s="99"/>
      <c r="Q6" s="99"/>
      <c r="R6" s="100"/>
      <c r="S6" s="101"/>
      <c r="T6" s="99"/>
      <c r="U6" s="99"/>
      <c r="V6" s="100"/>
      <c r="W6" s="101"/>
      <c r="X6" s="99"/>
      <c r="Y6" s="99"/>
      <c r="Z6" s="100"/>
    </row>
    <row r="7" ht="16.5" customHeight="1">
      <c r="A7" s="96">
        <v>3.0</v>
      </c>
      <c r="B7" s="104" t="s">
        <v>76</v>
      </c>
      <c r="C7" s="101"/>
      <c r="D7" s="99"/>
      <c r="E7" s="105"/>
      <c r="F7" s="106"/>
      <c r="G7" s="98"/>
      <c r="H7" s="105"/>
      <c r="I7" s="99"/>
      <c r="J7" s="100"/>
      <c r="K7" s="101"/>
      <c r="L7" s="99"/>
      <c r="M7" s="103"/>
      <c r="N7" s="100"/>
      <c r="O7" s="101"/>
      <c r="P7" s="99"/>
      <c r="Q7" s="99"/>
      <c r="R7" s="100"/>
      <c r="S7" s="101"/>
      <c r="T7" s="99"/>
      <c r="U7" s="99"/>
      <c r="V7" s="100"/>
      <c r="W7" s="101"/>
      <c r="X7" s="99"/>
      <c r="Y7" s="99"/>
      <c r="Z7" s="100"/>
    </row>
    <row r="8" ht="16.5" customHeight="1">
      <c r="A8" s="96">
        <v>4.0</v>
      </c>
      <c r="B8" s="97" t="s">
        <v>77</v>
      </c>
      <c r="C8" s="101"/>
      <c r="D8" s="99"/>
      <c r="E8" s="99"/>
      <c r="F8" s="106"/>
      <c r="G8" s="98"/>
      <c r="H8" s="105"/>
      <c r="I8" s="105"/>
      <c r="J8" s="100"/>
      <c r="K8" s="101"/>
      <c r="L8" s="99"/>
      <c r="M8" s="103"/>
      <c r="N8" s="100"/>
      <c r="O8" s="101"/>
      <c r="P8" s="99"/>
      <c r="Q8" s="99"/>
      <c r="R8" s="100"/>
      <c r="S8" s="101"/>
      <c r="T8" s="99"/>
      <c r="U8" s="99"/>
      <c r="V8" s="100"/>
      <c r="W8" s="101"/>
      <c r="X8" s="99"/>
      <c r="Y8" s="99"/>
      <c r="Z8" s="100"/>
    </row>
    <row r="9" ht="16.5" customHeight="1">
      <c r="A9" s="96">
        <v>5.0</v>
      </c>
      <c r="B9" s="97" t="s">
        <v>78</v>
      </c>
      <c r="C9" s="101"/>
      <c r="D9" s="99"/>
      <c r="E9" s="99"/>
      <c r="F9" s="100"/>
      <c r="G9" s="98"/>
      <c r="H9" s="105"/>
      <c r="I9" s="99"/>
      <c r="J9" s="100"/>
      <c r="K9" s="101"/>
      <c r="L9" s="99"/>
      <c r="M9" s="103"/>
      <c r="N9" s="100"/>
      <c r="O9" s="101"/>
      <c r="P9" s="99"/>
      <c r="Q9" s="99"/>
      <c r="R9" s="100"/>
      <c r="S9" s="101"/>
      <c r="T9" s="99"/>
      <c r="U9" s="99"/>
      <c r="V9" s="100"/>
      <c r="W9" s="101"/>
      <c r="X9" s="99"/>
      <c r="Y9" s="99"/>
      <c r="Z9" s="100"/>
    </row>
    <row r="10" ht="16.5" customHeight="1">
      <c r="A10" s="96">
        <v>6.0</v>
      </c>
      <c r="B10" s="97" t="s">
        <v>79</v>
      </c>
      <c r="C10" s="101"/>
      <c r="D10" s="99"/>
      <c r="E10" s="99"/>
      <c r="F10" s="100"/>
      <c r="G10" s="101"/>
      <c r="H10" s="105"/>
      <c r="I10" s="105"/>
      <c r="J10" s="106"/>
      <c r="K10" s="101"/>
      <c r="L10" s="99"/>
      <c r="M10" s="103"/>
      <c r="N10" s="100"/>
      <c r="O10" s="101"/>
      <c r="P10" s="99"/>
      <c r="Q10" s="99"/>
      <c r="R10" s="100"/>
      <c r="S10" s="101"/>
      <c r="T10" s="99"/>
      <c r="U10" s="99"/>
      <c r="V10" s="100"/>
      <c r="W10" s="101"/>
      <c r="X10" s="99"/>
      <c r="Y10" s="99"/>
      <c r="Z10" s="100"/>
    </row>
    <row r="11" ht="16.5" customHeight="1">
      <c r="A11" s="96">
        <v>7.0</v>
      </c>
      <c r="B11" s="97" t="s">
        <v>80</v>
      </c>
      <c r="C11" s="101"/>
      <c r="D11" s="99"/>
      <c r="E11" s="99"/>
      <c r="F11" s="100"/>
      <c r="G11" s="101"/>
      <c r="H11" s="99"/>
      <c r="I11" s="99"/>
      <c r="J11" s="100"/>
      <c r="K11" s="98"/>
      <c r="L11" s="99"/>
      <c r="M11" s="103"/>
      <c r="N11" s="100"/>
      <c r="O11" s="101"/>
      <c r="P11" s="99"/>
      <c r="Q11" s="99"/>
      <c r="R11" s="100"/>
      <c r="S11" s="101"/>
      <c r="T11" s="99"/>
      <c r="U11" s="99"/>
      <c r="V11" s="100"/>
      <c r="W11" s="101"/>
      <c r="X11" s="99"/>
      <c r="Y11" s="99"/>
      <c r="Z11" s="100"/>
    </row>
    <row r="12" ht="16.5" customHeight="1">
      <c r="A12" s="96">
        <v>8.0</v>
      </c>
      <c r="B12" s="97" t="s">
        <v>81</v>
      </c>
      <c r="C12" s="101"/>
      <c r="D12" s="99"/>
      <c r="E12" s="99"/>
      <c r="F12" s="100"/>
      <c r="G12" s="101"/>
      <c r="H12" s="99"/>
      <c r="I12" s="99"/>
      <c r="J12" s="100"/>
      <c r="K12" s="101"/>
      <c r="L12" s="105"/>
      <c r="M12" s="47"/>
      <c r="N12" s="100"/>
      <c r="O12" s="101"/>
      <c r="P12" s="99"/>
      <c r="Q12" s="99"/>
      <c r="R12" s="100"/>
      <c r="S12" s="101"/>
      <c r="T12" s="99"/>
      <c r="U12" s="99"/>
      <c r="V12" s="100"/>
      <c r="W12" s="101"/>
      <c r="X12" s="99"/>
      <c r="Y12" s="99"/>
      <c r="Z12" s="100"/>
    </row>
    <row r="13" ht="16.5" customHeight="1">
      <c r="A13" s="96">
        <v>9.0</v>
      </c>
      <c r="B13" s="97" t="s">
        <v>82</v>
      </c>
      <c r="C13" s="101"/>
      <c r="D13" s="99"/>
      <c r="E13" s="99"/>
      <c r="F13" s="100"/>
      <c r="G13" s="101"/>
      <c r="H13" s="99"/>
      <c r="I13" s="99"/>
      <c r="J13" s="100"/>
      <c r="K13" s="101"/>
      <c r="L13" s="99"/>
      <c r="M13" s="105"/>
      <c r="N13" s="100"/>
      <c r="O13" s="101"/>
      <c r="P13" s="99"/>
      <c r="Q13" s="99"/>
      <c r="R13" s="100"/>
      <c r="S13" s="101"/>
      <c r="T13" s="99"/>
      <c r="U13" s="99"/>
      <c r="V13" s="100"/>
      <c r="W13" s="101"/>
      <c r="X13" s="99"/>
      <c r="Y13" s="99"/>
      <c r="Z13" s="100"/>
    </row>
    <row r="14" ht="16.5" customHeight="1">
      <c r="A14" s="107"/>
      <c r="B14" s="107"/>
      <c r="C14" s="101"/>
      <c r="D14" s="99"/>
      <c r="E14" s="99"/>
      <c r="F14" s="100"/>
      <c r="G14" s="101"/>
      <c r="H14" s="99"/>
      <c r="I14" s="99"/>
      <c r="J14" s="100"/>
      <c r="K14" s="101"/>
      <c r="L14" s="99"/>
      <c r="M14" s="99"/>
      <c r="N14" s="100"/>
      <c r="O14" s="101"/>
      <c r="P14" s="99"/>
      <c r="Q14" s="99"/>
      <c r="R14" s="100"/>
      <c r="S14" s="101"/>
      <c r="T14" s="99"/>
      <c r="U14" s="99"/>
      <c r="V14" s="100"/>
      <c r="W14" s="101"/>
      <c r="X14" s="99"/>
      <c r="Y14" s="99"/>
      <c r="Z14" s="100"/>
    </row>
    <row r="15" ht="16.5" customHeight="1">
      <c r="A15" s="108"/>
      <c r="B15" s="109" t="s">
        <v>83</v>
      </c>
      <c r="C15" s="110"/>
      <c r="D15" s="91"/>
      <c r="E15" s="91"/>
      <c r="F15" s="111"/>
      <c r="G15" s="110"/>
      <c r="H15" s="91"/>
      <c r="I15" s="91"/>
      <c r="J15" s="111"/>
      <c r="K15" s="110"/>
      <c r="L15" s="91"/>
      <c r="M15" s="91"/>
      <c r="N15" s="111"/>
      <c r="O15" s="110"/>
      <c r="P15" s="91"/>
      <c r="Q15" s="91"/>
      <c r="R15" s="111"/>
      <c r="S15" s="110"/>
      <c r="T15" s="91"/>
      <c r="U15" s="91"/>
      <c r="V15" s="111"/>
      <c r="W15" s="110"/>
      <c r="X15" s="91"/>
      <c r="Y15" s="91"/>
      <c r="Z15" s="111"/>
    </row>
    <row r="16" ht="16.5" customHeight="1">
      <c r="A16" s="112">
        <v>10.0</v>
      </c>
      <c r="B16" s="113" t="s">
        <v>84</v>
      </c>
      <c r="C16" s="114"/>
      <c r="D16" s="115"/>
      <c r="E16" s="115"/>
      <c r="F16" s="116"/>
      <c r="G16" s="114"/>
      <c r="H16" s="115"/>
      <c r="I16" s="115"/>
      <c r="J16" s="116"/>
      <c r="K16" s="114"/>
      <c r="L16" s="115"/>
      <c r="M16" s="115"/>
      <c r="N16" s="117"/>
      <c r="O16" s="117"/>
      <c r="P16" s="117"/>
      <c r="Q16" s="117"/>
      <c r="R16" s="117"/>
      <c r="S16" s="117"/>
      <c r="T16" s="117"/>
      <c r="U16" s="117"/>
      <c r="V16" s="118"/>
      <c r="W16" s="119"/>
      <c r="X16" s="117"/>
      <c r="Y16" s="117"/>
      <c r="Z16" s="118"/>
    </row>
    <row r="17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</row>
    <row r="18">
      <c r="A18" s="107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</row>
    <row r="19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</row>
    <row r="20">
      <c r="A20" s="10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ht="15.75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ht="15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ht="15.75" customHeight="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</row>
    <row r="24" ht="15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</row>
    <row r="25" ht="15.7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ht="15.75" customHeight="1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</row>
    <row r="27" ht="15.75" customHeight="1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</row>
    <row r="28" ht="15.75" customHeight="1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ht="15.75" customHeight="1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</row>
    <row r="30" ht="15.75" customHeight="1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ht="15.75" customHeight="1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</row>
    <row r="32" ht="15.75" customHeight="1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</row>
    <row r="33" ht="15.75" customHeight="1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</row>
    <row r="34" ht="15.75" customHeight="1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</row>
    <row r="35" ht="15.75" customHeight="1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</row>
    <row r="36" ht="15.75" customHeight="1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</row>
    <row r="37" ht="15.7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</row>
    <row r="38" ht="15.75" customHeight="1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</row>
    <row r="39" ht="15.75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</row>
    <row r="40" ht="15.75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</row>
    <row r="41" ht="15.75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</row>
    <row r="42" ht="15.75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</row>
    <row r="43" ht="15.75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</row>
    <row r="44" ht="15.75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</row>
    <row r="45" ht="15.75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ht="15.75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15.75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15.75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15.75" customHeight="1">
      <c r="A49" s="107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15.75" customHeigh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15.75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15.75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15.75" customHeight="1">
      <c r="A53" s="107"/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15.75" customHeight="1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15.75" customHeight="1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15.75" customHeight="1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15.75" customHeight="1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15.75" customHeight="1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15.75" customHeight="1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15.75" customHeight="1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15.75" customHeigh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15.75" customHeight="1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15.7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15.75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15.75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15.75" customHeight="1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15.75" customHeight="1">
      <c r="A67" s="107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15.75" customHeight="1">
      <c r="A68" s="107"/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15.75" customHeight="1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15.75" customHeight="1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15.75" customHeight="1">
      <c r="A71" s="107"/>
      <c r="B71" s="107"/>
      <c r="C71" s="10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15.75" customHeigh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15.75" customHeight="1">
      <c r="A73" s="10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15.75" customHeight="1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15.75" customHeight="1">
      <c r="A75" s="107"/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15.75" customHeight="1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15.75" customHeight="1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15.75" customHeight="1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15.75" customHeight="1">
      <c r="A79" s="107"/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15.75" customHeight="1">
      <c r="A80" s="107"/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15.75" customHeight="1">
      <c r="A81" s="107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15.75" customHeight="1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15.7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15.75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15.75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15.75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15.75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15.75" customHeigh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15.75" customHeight="1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15.75" customHeight="1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15.75" customHeight="1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15.75" customHeight="1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15.75" customHeight="1">
      <c r="A93" s="107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15.75" customHeight="1">
      <c r="A94" s="107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15.75" customHeight="1">
      <c r="A95" s="107"/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15.75" customHeight="1">
      <c r="A96" s="107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15.75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15.7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15.75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15.75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15.75" customHeight="1">
      <c r="A101" s="107"/>
      <c r="B101" s="107"/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15.75" customHeight="1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15.75" customHeight="1">
      <c r="A103" s="107"/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15.75" customHeight="1">
      <c r="A104" s="107"/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15.75" customHeight="1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15.75" customHeight="1">
      <c r="A106" s="107"/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15.75" customHeight="1">
      <c r="A107" s="107"/>
      <c r="B107" s="107"/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15.75" customHeight="1">
      <c r="A108" s="107"/>
      <c r="B108" s="107"/>
      <c r="C108" s="10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15.75" customHeight="1">
      <c r="A109" s="107"/>
      <c r="B109" s="107"/>
      <c r="C109" s="10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15.75" customHeigh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15.75" customHeight="1">
      <c r="A111" s="107"/>
      <c r="B111" s="107"/>
      <c r="C111" s="10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15.75" customHeight="1">
      <c r="A112" s="107"/>
      <c r="B112" s="107"/>
      <c r="C112" s="10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15.75" customHeight="1">
      <c r="A113" s="107"/>
      <c r="B113" s="107"/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15.75" customHeight="1">
      <c r="A114" s="107"/>
      <c r="B114" s="107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15.75" customHeight="1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15.75" customHeight="1">
      <c r="A116" s="107"/>
      <c r="B116" s="107"/>
      <c r="C116" s="10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15.75" customHeight="1">
      <c r="A117" s="107"/>
      <c r="B117" s="107"/>
      <c r="C117" s="10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15.75" customHeight="1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15.75" customHeight="1">
      <c r="A119" s="107"/>
      <c r="B119" s="107"/>
      <c r="C119" s="10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15.75" customHeight="1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15.75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15.75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15.75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15.75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15.75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15.75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15.75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15.75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15.75" customHeight="1">
      <c r="A129" s="107"/>
      <c r="B129" s="107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15.75" customHeight="1">
      <c r="A130" s="107"/>
      <c r="B130" s="107"/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15.75" customHeight="1">
      <c r="A131" s="107"/>
      <c r="B131" s="107"/>
      <c r="C131" s="10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15.75" customHeight="1">
      <c r="A132" s="107"/>
      <c r="B132" s="107"/>
      <c r="C132" s="10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15.75" customHeight="1">
      <c r="A133" s="107"/>
      <c r="B133" s="107"/>
      <c r="C133" s="10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15.75" customHeight="1">
      <c r="A134" s="107"/>
      <c r="B134" s="107"/>
      <c r="C134" s="10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15.75" customHeight="1">
      <c r="A135" s="107"/>
      <c r="B135" s="107"/>
      <c r="C135" s="10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15.75" customHeight="1">
      <c r="A136" s="107"/>
      <c r="B136" s="107"/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15.75" customHeight="1">
      <c r="A137" s="107"/>
      <c r="B137" s="107"/>
      <c r="C137" s="10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15.75" customHeight="1">
      <c r="A138" s="107"/>
      <c r="B138" s="107"/>
      <c r="C138" s="10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15.75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15.7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15.75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15.75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15.75" customHeight="1">
      <c r="A143" s="107"/>
      <c r="B143" s="107"/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15.75" customHeight="1">
      <c r="A144" s="107"/>
      <c r="B144" s="107"/>
      <c r="C144" s="10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15.75" customHeight="1">
      <c r="A145" s="107"/>
      <c r="B145" s="107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15.75" customHeight="1">
      <c r="A146" s="107"/>
      <c r="B146" s="107"/>
      <c r="C146" s="10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15.75" customHeight="1">
      <c r="A147" s="107"/>
      <c r="B147" s="107"/>
      <c r="C147" s="10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15.75" customHeight="1">
      <c r="A148" s="107"/>
      <c r="B148" s="107"/>
      <c r="C148" s="10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15.75" customHeight="1">
      <c r="A149" s="107"/>
      <c r="B149" s="107"/>
      <c r="C149" s="10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15.75" customHeight="1">
      <c r="A150" s="107"/>
      <c r="B150" s="107"/>
      <c r="C150" s="10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15.75" customHeight="1">
      <c r="A151" s="107"/>
      <c r="B151" s="107"/>
      <c r="C151" s="10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15.75" customHeight="1">
      <c r="A152" s="107"/>
      <c r="B152" s="107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15.75" customHeight="1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15.75" customHeight="1">
      <c r="A154" s="107"/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15.75" customHeight="1">
      <c r="A155" s="107"/>
      <c r="B155" s="107"/>
      <c r="C155" s="10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15.75" customHeight="1">
      <c r="A156" s="107"/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15.75" customHeight="1">
      <c r="A157" s="107"/>
      <c r="B157" s="107"/>
      <c r="C157" s="10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15.75" customHeight="1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15.75" customHeight="1">
      <c r="A159" s="107"/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15.75" customHeight="1">
      <c r="A160" s="107"/>
      <c r="B160" s="107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15.75" customHeight="1">
      <c r="A161" s="107"/>
      <c r="B161" s="107"/>
      <c r="C161" s="10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15.75" customHeight="1">
      <c r="A162" s="107"/>
      <c r="B162" s="107"/>
      <c r="C162" s="10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15.75" customHeight="1">
      <c r="A163" s="107"/>
      <c r="B163" s="107"/>
      <c r="C163" s="10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15.75" customHeight="1">
      <c r="A164" s="107"/>
      <c r="B164" s="107"/>
      <c r="C164" s="10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15.75" customHeight="1">
      <c r="A165" s="107"/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15.75" customHeight="1">
      <c r="A166" s="107"/>
      <c r="B166" s="107"/>
      <c r="C166" s="10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15.75" customHeight="1">
      <c r="A167" s="107"/>
      <c r="B167" s="107"/>
      <c r="C167" s="10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15.75" customHeight="1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15.75" customHeight="1">
      <c r="A169" s="107"/>
      <c r="B169" s="107"/>
      <c r="C169" s="10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15.75" customHeight="1">
      <c r="A170" s="107"/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15.75" customHeight="1">
      <c r="A171" s="107"/>
      <c r="B171" s="107"/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15.75" customHeight="1">
      <c r="A172" s="107"/>
      <c r="B172" s="107"/>
      <c r="C172" s="10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15.75" customHeight="1">
      <c r="A173" s="107"/>
      <c r="B173" s="107"/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15.75" customHeight="1">
      <c r="A174" s="107"/>
      <c r="B174" s="107"/>
      <c r="C174" s="10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15.75" customHeight="1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15.75" customHeight="1">
      <c r="A176" s="107"/>
      <c r="B176" s="107"/>
      <c r="C176" s="10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15.75" customHeight="1">
      <c r="A177" s="107"/>
      <c r="B177" s="107"/>
      <c r="C177" s="10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15.75" customHeight="1">
      <c r="A178" s="107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15.75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15.75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15.75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15.75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15.75" customHeight="1">
      <c r="A183" s="107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15.75" customHeight="1">
      <c r="A184" s="107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15.75" customHeight="1">
      <c r="A185" s="107"/>
      <c r="B185" s="107"/>
      <c r="C185" s="10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15.75" customHeight="1">
      <c r="A186" s="107"/>
      <c r="B186" s="107"/>
      <c r="C186" s="10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15.75" customHeight="1">
      <c r="A187" s="107"/>
      <c r="B187" s="107"/>
      <c r="C187" s="10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15.75" customHeight="1">
      <c r="A188" s="107"/>
      <c r="B188" s="107"/>
      <c r="C188" s="10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15.75" customHeight="1">
      <c r="A189" s="107"/>
      <c r="B189" s="107"/>
      <c r="C189" s="10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15.75" customHeight="1">
      <c r="A190" s="107"/>
      <c r="B190" s="107"/>
      <c r="C190" s="10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15.75" customHeight="1">
      <c r="A191" s="107"/>
      <c r="B191" s="107"/>
      <c r="C191" s="10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15.75" customHeight="1">
      <c r="A192" s="107"/>
      <c r="B192" s="107"/>
      <c r="C192" s="10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15.7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15.7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15.75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15.75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15.75" customHeight="1">
      <c r="A197" s="107"/>
      <c r="B197" s="107"/>
      <c r="C197" s="10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15.75" customHeight="1">
      <c r="A198" s="107"/>
      <c r="B198" s="107"/>
      <c r="C198" s="10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15.75" customHeight="1">
      <c r="A199" s="107"/>
      <c r="B199" s="107"/>
      <c r="C199" s="10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15.75" customHeight="1">
      <c r="A200" s="107"/>
      <c r="B200" s="107"/>
      <c r="C200" s="10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15.75" customHeight="1">
      <c r="A201" s="107"/>
      <c r="B201" s="107"/>
      <c r="C201" s="10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15.75" customHeight="1">
      <c r="A202" s="107"/>
      <c r="B202" s="107"/>
      <c r="C202" s="10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15.75" customHeight="1">
      <c r="A203" s="107"/>
      <c r="B203" s="107"/>
      <c r="C203" s="10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15.75" customHeight="1">
      <c r="A204" s="107"/>
      <c r="B204" s="107"/>
      <c r="C204" s="10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15.75" customHeight="1">
      <c r="A205" s="107"/>
      <c r="B205" s="107"/>
      <c r="C205" s="10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15.75" customHeight="1">
      <c r="A206" s="107"/>
      <c r="B206" s="107"/>
      <c r="C206" s="10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15.75" customHeight="1">
      <c r="A207" s="107"/>
      <c r="B207" s="107"/>
      <c r="C207" s="10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15.75" customHeight="1">
      <c r="A208" s="107"/>
      <c r="B208" s="107"/>
      <c r="C208" s="10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15.75" customHeight="1">
      <c r="A209" s="107"/>
      <c r="B209" s="107"/>
      <c r="C209" s="10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15.75" customHeight="1">
      <c r="A210" s="107"/>
      <c r="B210" s="107"/>
      <c r="C210" s="10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15.75" customHeight="1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15.75" customHeight="1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15.75" customHeight="1">
      <c r="A213" s="107"/>
      <c r="B213" s="107"/>
      <c r="C213" s="10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15.75" customHeight="1">
      <c r="A214" s="107"/>
      <c r="B214" s="107"/>
      <c r="C214" s="10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15.75" customHeight="1">
      <c r="A215" s="107"/>
      <c r="B215" s="107"/>
      <c r="C215" s="10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15.75" customHeight="1">
      <c r="A216" s="107"/>
      <c r="B216" s="107"/>
      <c r="C216" s="10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15.75" customHeight="1">
      <c r="A217" s="107"/>
      <c r="B217" s="107"/>
      <c r="C217" s="10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15.75" customHeight="1">
      <c r="A218" s="107"/>
      <c r="B218" s="107"/>
      <c r="C218" s="10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15.75" customHeight="1">
      <c r="A219" s="107"/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15.75" customHeight="1">
      <c r="A220" s="107"/>
      <c r="B220" s="107"/>
      <c r="C220" s="10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1:Z1"/>
    <mergeCell ref="B3:X3"/>
    <mergeCell ref="M5:M12"/>
  </mergeCell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19.71"/>
    <col customWidth="1" min="3" max="3" width="18.0"/>
    <col customWidth="1" min="4" max="4" width="57.43"/>
    <col customWidth="1" min="5" max="6" width="17.29"/>
  </cols>
  <sheetData>
    <row r="1" ht="34.5" customHeight="1">
      <c r="A1" s="120" t="s">
        <v>85</v>
      </c>
    </row>
    <row r="2" ht="35.25" customHeight="1">
      <c r="A2" s="121" t="s">
        <v>86</v>
      </c>
      <c r="B2" s="121" t="s">
        <v>87</v>
      </c>
    </row>
    <row r="3" ht="15.0" customHeight="1">
      <c r="A3" s="122" t="s">
        <v>54</v>
      </c>
      <c r="B3" s="123">
        <v>4800.0</v>
      </c>
      <c r="C3" s="124"/>
    </row>
    <row r="4" ht="15.0" customHeight="1">
      <c r="A4" s="122" t="s">
        <v>55</v>
      </c>
      <c r="B4" s="123">
        <v>7300.0</v>
      </c>
      <c r="C4" s="124"/>
    </row>
    <row r="5" ht="15.0" customHeight="1">
      <c r="A5" s="122" t="s">
        <v>56</v>
      </c>
      <c r="B5" s="123">
        <v>4650.0</v>
      </c>
      <c r="C5" s="124"/>
    </row>
    <row r="6" ht="15.0" customHeight="1">
      <c r="A6" s="125" t="s">
        <v>57</v>
      </c>
      <c r="B6" s="126">
        <v>4900.0</v>
      </c>
      <c r="C6" s="124"/>
    </row>
    <row r="7" ht="15.0" customHeight="1">
      <c r="A7" s="122" t="s">
        <v>58</v>
      </c>
      <c r="B7" s="123">
        <v>3800.0</v>
      </c>
      <c r="C7" s="124"/>
    </row>
    <row r="8" ht="15.0" customHeight="1">
      <c r="A8" s="122" t="s">
        <v>59</v>
      </c>
      <c r="B8" s="123">
        <v>3300.0</v>
      </c>
      <c r="C8" s="124"/>
    </row>
    <row r="14" ht="15.0" customHeight="1">
      <c r="A14" s="34"/>
      <c r="B14" s="107"/>
    </row>
    <row r="15" ht="15.0" customHeight="1">
      <c r="B15" s="107"/>
    </row>
    <row r="16" ht="15.0" customHeight="1">
      <c r="A16" s="34"/>
      <c r="B16" s="107"/>
    </row>
    <row r="17" ht="15.0" customHeight="1">
      <c r="A17" s="34"/>
    </row>
    <row r="18" ht="15.0" customHeight="1">
      <c r="A18" s="34"/>
    </row>
    <row r="19" ht="15.0" customHeight="1">
      <c r="A19" s="34"/>
    </row>
    <row r="20" ht="15.0" customHeight="1">
      <c r="A20" s="34"/>
    </row>
    <row r="21" ht="15.0" customHeight="1">
      <c r="A21" s="34"/>
    </row>
    <row r="22" ht="15.0" customHeight="1">
      <c r="A22" s="34"/>
    </row>
    <row r="23" ht="15.0" customHeight="1">
      <c r="A23" s="34"/>
    </row>
    <row r="24" ht="15.0" customHeight="1">
      <c r="A24" s="34"/>
    </row>
    <row r="25" ht="15.0" customHeight="1">
      <c r="A25" s="34"/>
    </row>
    <row r="26" ht="15.0" customHeight="1">
      <c r="A26" s="34"/>
    </row>
    <row r="27" ht="15.0" customHeight="1">
      <c r="A27" s="34"/>
    </row>
    <row r="28" ht="15.0" customHeight="1">
      <c r="A28" s="34"/>
    </row>
    <row r="29" ht="15.0" customHeight="1">
      <c r="A29" s="34"/>
    </row>
    <row r="30" ht="15.0" customHeight="1">
      <c r="A30" s="34"/>
    </row>
    <row r="31" ht="15.0" customHeight="1">
      <c r="A31" s="34"/>
    </row>
    <row r="32" ht="15.0" customHeight="1">
      <c r="A32" s="34"/>
    </row>
    <row r="33" ht="15.0" customHeight="1">
      <c r="A33" s="34"/>
    </row>
    <row r="34" ht="15.0" customHeight="1">
      <c r="A34" s="34"/>
    </row>
    <row r="35" ht="15.0" customHeight="1">
      <c r="A35" s="34"/>
    </row>
    <row r="36" ht="15.0" customHeight="1">
      <c r="A36" s="34"/>
    </row>
    <row r="37" ht="15.0" customHeight="1">
      <c r="A37" s="34"/>
    </row>
    <row r="38" ht="15.75" customHeight="1">
      <c r="A38" s="34"/>
    </row>
    <row r="39" ht="15.75" customHeight="1">
      <c r="A39" s="34"/>
    </row>
    <row r="40" ht="15.75" customHeight="1">
      <c r="A40" s="34"/>
    </row>
    <row r="41" ht="15.75" customHeight="1">
      <c r="A41" s="34"/>
    </row>
    <row r="42" ht="15.75" customHeight="1">
      <c r="A42" s="34"/>
    </row>
    <row r="43" ht="15.75" customHeight="1">
      <c r="A43" s="34"/>
    </row>
    <row r="44" ht="15.75" customHeight="1">
      <c r="A44" s="34"/>
    </row>
    <row r="45" ht="15.75" customHeight="1">
      <c r="A45" s="34"/>
    </row>
    <row r="46" ht="15.75" customHeight="1">
      <c r="A46" s="34"/>
    </row>
    <row r="47" ht="15.75" customHeight="1">
      <c r="A47" s="34"/>
    </row>
    <row r="48" ht="15.75" customHeight="1">
      <c r="A48" s="34"/>
    </row>
    <row r="49" ht="15.75" customHeight="1">
      <c r="A49" s="34"/>
    </row>
    <row r="50" ht="15.75" customHeight="1">
      <c r="A50" s="34"/>
    </row>
    <row r="51" ht="15.75" customHeight="1">
      <c r="A51" s="34"/>
    </row>
    <row r="52" ht="15.75" customHeight="1">
      <c r="A52" s="34"/>
    </row>
    <row r="53" ht="15.75" customHeight="1">
      <c r="A53" s="34"/>
    </row>
    <row r="54" ht="15.75" customHeight="1">
      <c r="A54" s="34"/>
    </row>
    <row r="55" ht="15.75" customHeight="1">
      <c r="A55" s="34"/>
    </row>
    <row r="56" ht="15.75" customHeight="1">
      <c r="A56" s="34"/>
    </row>
    <row r="57" ht="15.75" customHeight="1">
      <c r="A57" s="34"/>
    </row>
    <row r="58" ht="15.75" customHeight="1">
      <c r="A58" s="34"/>
    </row>
    <row r="59" ht="15.75" customHeight="1">
      <c r="A59" s="34"/>
    </row>
    <row r="60" ht="15.75" customHeight="1">
      <c r="A60" s="34"/>
    </row>
    <row r="61" ht="15.75" customHeight="1">
      <c r="A61" s="34"/>
    </row>
    <row r="62" ht="15.75" customHeight="1">
      <c r="A62" s="34"/>
    </row>
    <row r="63" ht="15.75" customHeight="1">
      <c r="A63" s="34"/>
    </row>
    <row r="64" ht="15.75" customHeight="1">
      <c r="A64" s="34"/>
    </row>
    <row r="65" ht="15.75" customHeight="1">
      <c r="A65" s="34"/>
    </row>
    <row r="66" ht="15.75" customHeight="1">
      <c r="A66" s="34"/>
    </row>
    <row r="67" ht="15.75" customHeight="1">
      <c r="A67" s="34"/>
    </row>
    <row r="68" ht="15.75" customHeight="1">
      <c r="A68" s="34"/>
    </row>
    <row r="69" ht="15.75" customHeight="1">
      <c r="A69" s="34"/>
    </row>
    <row r="70" ht="15.75" customHeight="1">
      <c r="A70" s="34"/>
    </row>
    <row r="71" ht="15.75" customHeight="1">
      <c r="A71" s="34"/>
    </row>
    <row r="72" ht="15.75" customHeight="1">
      <c r="A72" s="34"/>
    </row>
    <row r="73" ht="15.75" customHeight="1">
      <c r="A73" s="34"/>
    </row>
    <row r="74" ht="15.75" customHeight="1">
      <c r="A74" s="34"/>
    </row>
    <row r="75" ht="15.75" customHeight="1">
      <c r="A75" s="34"/>
    </row>
    <row r="76" ht="15.75" customHeight="1">
      <c r="A76" s="34"/>
    </row>
    <row r="77" ht="15.75" customHeight="1">
      <c r="A77" s="34"/>
    </row>
    <row r="78" ht="15.75" customHeight="1">
      <c r="A78" s="34"/>
    </row>
    <row r="79" ht="15.75" customHeight="1">
      <c r="A79" s="34"/>
    </row>
    <row r="80" ht="15.75" customHeight="1">
      <c r="A80" s="34"/>
    </row>
    <row r="81" ht="15.75" customHeight="1">
      <c r="A81" s="34"/>
    </row>
    <row r="82" ht="15.75" customHeight="1">
      <c r="A82" s="34"/>
    </row>
    <row r="83" ht="15.75" customHeight="1">
      <c r="A83" s="34"/>
    </row>
    <row r="84" ht="15.75" customHeight="1">
      <c r="A84" s="34"/>
    </row>
    <row r="85" ht="15.75" customHeight="1">
      <c r="A85" s="34"/>
    </row>
    <row r="86" ht="15.75" customHeight="1">
      <c r="A86" s="34"/>
    </row>
    <row r="87" ht="15.75" customHeight="1">
      <c r="A87" s="34"/>
    </row>
    <row r="88" ht="15.75" customHeight="1">
      <c r="A88" s="34"/>
    </row>
    <row r="89" ht="15.75" customHeight="1">
      <c r="A89" s="34"/>
    </row>
    <row r="90" ht="15.75" customHeight="1">
      <c r="A90" s="34"/>
    </row>
    <row r="91" ht="15.75" customHeight="1">
      <c r="A91" s="34"/>
    </row>
    <row r="92" ht="15.75" customHeight="1">
      <c r="A92" s="34"/>
    </row>
    <row r="93" ht="15.75" customHeight="1">
      <c r="A93" s="34"/>
    </row>
    <row r="94" ht="15.75" customHeight="1">
      <c r="A94" s="34"/>
    </row>
    <row r="95" ht="15.75" customHeight="1">
      <c r="A95" s="34"/>
    </row>
    <row r="96" ht="15.75" customHeight="1">
      <c r="A96" s="34"/>
    </row>
    <row r="97" ht="15.75" customHeight="1">
      <c r="A97" s="34"/>
    </row>
    <row r="98" ht="15.75" customHeight="1">
      <c r="A98" s="34"/>
    </row>
    <row r="99" ht="15.75" customHeight="1">
      <c r="A99" s="34"/>
    </row>
    <row r="100" ht="15.75" customHeight="1">
      <c r="A100" s="34"/>
    </row>
    <row r="101" ht="15.75" customHeight="1">
      <c r="A101" s="34"/>
    </row>
    <row r="102" ht="15.75" customHeight="1">
      <c r="A102" s="34"/>
    </row>
    <row r="103" ht="15.75" customHeight="1">
      <c r="A103" s="34"/>
    </row>
    <row r="104" ht="15.75" customHeight="1">
      <c r="A104" s="34"/>
    </row>
    <row r="105" ht="15.75" customHeight="1">
      <c r="A105" s="34"/>
    </row>
    <row r="106" ht="15.75" customHeight="1">
      <c r="A106" s="34"/>
    </row>
    <row r="107" ht="15.75" customHeight="1">
      <c r="A107" s="34"/>
    </row>
    <row r="108" ht="15.75" customHeight="1">
      <c r="A108" s="34"/>
    </row>
    <row r="109" ht="15.75" customHeight="1">
      <c r="A109" s="34"/>
    </row>
    <row r="110" ht="15.75" customHeight="1">
      <c r="A110" s="34"/>
    </row>
    <row r="111" ht="15.75" customHeight="1">
      <c r="A111" s="34"/>
    </row>
    <row r="112" ht="15.75" customHeight="1">
      <c r="A112" s="34"/>
    </row>
    <row r="113" ht="15.75" customHeight="1">
      <c r="A113" s="34"/>
    </row>
    <row r="114" ht="15.75" customHeight="1">
      <c r="A114" s="34"/>
    </row>
    <row r="115" ht="15.75" customHeight="1">
      <c r="A115" s="34"/>
    </row>
    <row r="116" ht="15.75" customHeight="1">
      <c r="A116" s="34"/>
    </row>
    <row r="117" ht="15.75" customHeight="1">
      <c r="A117" s="34"/>
    </row>
    <row r="118" ht="15.75" customHeight="1">
      <c r="A118" s="34"/>
    </row>
    <row r="119" ht="15.75" customHeight="1">
      <c r="A119" s="34"/>
    </row>
    <row r="120" ht="15.75" customHeight="1">
      <c r="A120" s="34"/>
    </row>
    <row r="121" ht="15.75" customHeight="1">
      <c r="A121" s="34"/>
    </row>
    <row r="122" ht="15.75" customHeight="1">
      <c r="A122" s="34"/>
    </row>
    <row r="123" ht="15.75" customHeight="1">
      <c r="A123" s="34"/>
    </row>
    <row r="124" ht="15.75" customHeight="1">
      <c r="A124" s="34"/>
    </row>
    <row r="125" ht="15.75" customHeight="1">
      <c r="A125" s="34"/>
    </row>
    <row r="126" ht="15.75" customHeight="1">
      <c r="A126" s="34"/>
    </row>
    <row r="127" ht="15.75" customHeight="1">
      <c r="A127" s="34"/>
    </row>
    <row r="128" ht="15.75" customHeight="1">
      <c r="A128" s="34"/>
    </row>
    <row r="129" ht="15.75" customHeight="1">
      <c r="A129" s="34"/>
    </row>
    <row r="130" ht="15.75" customHeight="1">
      <c r="A130" s="34"/>
    </row>
    <row r="131" ht="15.75" customHeight="1">
      <c r="A131" s="34"/>
    </row>
    <row r="132" ht="15.75" customHeight="1">
      <c r="A132" s="34"/>
    </row>
    <row r="133" ht="15.75" customHeight="1">
      <c r="A133" s="34"/>
    </row>
    <row r="134" ht="15.75" customHeight="1">
      <c r="A134" s="34"/>
    </row>
    <row r="135" ht="15.75" customHeight="1">
      <c r="A135" s="34"/>
    </row>
    <row r="136" ht="15.75" customHeight="1">
      <c r="A136" s="34"/>
    </row>
    <row r="137" ht="15.75" customHeight="1">
      <c r="A137" s="34"/>
    </row>
    <row r="138" ht="15.75" customHeight="1">
      <c r="A138" s="34"/>
    </row>
    <row r="139" ht="15.75" customHeight="1">
      <c r="A139" s="34"/>
    </row>
    <row r="140" ht="15.75" customHeight="1">
      <c r="A140" s="34"/>
    </row>
    <row r="141" ht="15.75" customHeight="1">
      <c r="A141" s="34"/>
    </row>
    <row r="142" ht="15.75" customHeight="1">
      <c r="A142" s="34"/>
    </row>
    <row r="143" ht="15.75" customHeight="1">
      <c r="A143" s="34"/>
    </row>
    <row r="144" ht="15.75" customHeight="1">
      <c r="A144" s="34"/>
    </row>
    <row r="145" ht="15.75" customHeight="1">
      <c r="A145" s="34"/>
    </row>
    <row r="146" ht="15.75" customHeight="1">
      <c r="A146" s="34"/>
    </row>
    <row r="147" ht="15.75" customHeight="1">
      <c r="A147" s="34"/>
    </row>
    <row r="148" ht="15.75" customHeight="1">
      <c r="A148" s="34"/>
    </row>
    <row r="149" ht="15.75" customHeight="1">
      <c r="A149" s="34"/>
    </row>
    <row r="150" ht="15.75" customHeight="1">
      <c r="A150" s="34"/>
    </row>
    <row r="151" ht="15.75" customHeight="1">
      <c r="A151" s="34"/>
    </row>
    <row r="152" ht="15.75" customHeight="1">
      <c r="A152" s="34"/>
    </row>
    <row r="153" ht="15.75" customHeight="1">
      <c r="A153" s="34"/>
    </row>
    <row r="154" ht="15.75" customHeight="1">
      <c r="A154" s="34"/>
    </row>
    <row r="155" ht="15.75" customHeight="1">
      <c r="A155" s="34"/>
    </row>
    <row r="156" ht="15.75" customHeight="1">
      <c r="A156" s="34"/>
    </row>
    <row r="157" ht="15.75" customHeight="1">
      <c r="A157" s="34"/>
    </row>
    <row r="158" ht="15.75" customHeight="1">
      <c r="A158" s="34"/>
    </row>
    <row r="159" ht="15.75" customHeight="1">
      <c r="A159" s="34"/>
    </row>
    <row r="160" ht="15.75" customHeight="1">
      <c r="A160" s="34"/>
    </row>
    <row r="161" ht="15.75" customHeight="1">
      <c r="A161" s="34"/>
    </row>
    <row r="162" ht="15.75" customHeight="1">
      <c r="A162" s="34"/>
    </row>
    <row r="163" ht="15.75" customHeight="1">
      <c r="A163" s="34"/>
    </row>
    <row r="164" ht="15.75" customHeight="1">
      <c r="A164" s="34"/>
    </row>
    <row r="165" ht="15.75" customHeight="1">
      <c r="A165" s="34"/>
    </row>
    <row r="166" ht="15.75" customHeight="1">
      <c r="A166" s="34"/>
    </row>
    <row r="167" ht="15.75" customHeight="1">
      <c r="A167" s="34"/>
    </row>
    <row r="168" ht="15.75" customHeight="1">
      <c r="A168" s="34"/>
    </row>
    <row r="169" ht="15.75" customHeight="1">
      <c r="A169" s="34"/>
    </row>
    <row r="170" ht="15.75" customHeight="1">
      <c r="A170" s="34"/>
    </row>
    <row r="171" ht="15.75" customHeight="1">
      <c r="A171" s="34"/>
    </row>
    <row r="172" ht="15.75" customHeight="1">
      <c r="A172" s="34"/>
    </row>
    <row r="173" ht="15.75" customHeight="1">
      <c r="A173" s="34"/>
    </row>
    <row r="174" ht="15.75" customHeight="1">
      <c r="A174" s="34"/>
    </row>
    <row r="175" ht="15.75" customHeight="1">
      <c r="A175" s="34"/>
    </row>
    <row r="176" ht="15.75" customHeight="1">
      <c r="A176" s="34"/>
    </row>
    <row r="177" ht="15.75" customHeight="1">
      <c r="A177" s="34"/>
    </row>
    <row r="178" ht="15.75" customHeight="1">
      <c r="A178" s="34"/>
    </row>
    <row r="179" ht="15.75" customHeight="1">
      <c r="A179" s="34"/>
    </row>
    <row r="180" ht="15.75" customHeight="1">
      <c r="A180" s="34"/>
    </row>
    <row r="181" ht="15.75" customHeight="1">
      <c r="A181" s="34"/>
    </row>
    <row r="182" ht="15.75" customHeight="1">
      <c r="A182" s="34"/>
    </row>
    <row r="183" ht="15.75" customHeight="1">
      <c r="A183" s="34"/>
    </row>
    <row r="184" ht="15.75" customHeight="1">
      <c r="A184" s="34"/>
    </row>
    <row r="185" ht="15.75" customHeight="1">
      <c r="A185" s="34"/>
    </row>
    <row r="186" ht="15.75" customHeight="1">
      <c r="A186" s="34"/>
    </row>
    <row r="187" ht="15.75" customHeight="1">
      <c r="A187" s="34"/>
    </row>
    <row r="188" ht="15.75" customHeight="1">
      <c r="A188" s="34"/>
    </row>
    <row r="189" ht="15.75" customHeight="1">
      <c r="A189" s="34"/>
    </row>
    <row r="190" ht="15.75" customHeight="1">
      <c r="A190" s="34"/>
    </row>
    <row r="191" ht="15.75" customHeight="1">
      <c r="A191" s="34"/>
    </row>
    <row r="192" ht="15.75" customHeight="1">
      <c r="A192" s="34"/>
    </row>
    <row r="193" ht="15.75" customHeight="1">
      <c r="A193" s="34"/>
    </row>
    <row r="194" ht="15.75" customHeight="1">
      <c r="A194" s="34"/>
    </row>
    <row r="195" ht="15.75" customHeight="1">
      <c r="A195" s="34"/>
    </row>
    <row r="196" ht="15.75" customHeight="1">
      <c r="A196" s="34"/>
    </row>
    <row r="197" ht="15.75" customHeight="1">
      <c r="A197" s="34"/>
    </row>
    <row r="198" ht="15.75" customHeight="1">
      <c r="A198" s="34"/>
    </row>
    <row r="199" ht="15.75" customHeight="1">
      <c r="A199" s="34"/>
    </row>
    <row r="200" ht="15.75" customHeight="1">
      <c r="A200" s="34"/>
    </row>
    <row r="201" ht="15.75" customHeight="1">
      <c r="A201" s="34"/>
    </row>
    <row r="202" ht="15.75" customHeight="1">
      <c r="A202" s="34"/>
    </row>
    <row r="203" ht="15.75" customHeight="1">
      <c r="A203" s="34"/>
    </row>
    <row r="204" ht="15.75" customHeight="1">
      <c r="A204" s="34"/>
    </row>
    <row r="205" ht="15.75" customHeight="1">
      <c r="A205" s="34"/>
    </row>
    <row r="206" ht="15.75" customHeight="1">
      <c r="A206" s="34"/>
    </row>
    <row r="207" ht="15.75" customHeight="1">
      <c r="A207" s="34"/>
    </row>
    <row r="208" ht="15.75" customHeight="1">
      <c r="A208" s="34"/>
    </row>
    <row r="209" ht="15.75" customHeight="1">
      <c r="A209" s="34"/>
    </row>
    <row r="210" ht="15.75" customHeight="1">
      <c r="A210" s="34"/>
    </row>
    <row r="211" ht="15.75" customHeight="1">
      <c r="A211" s="34"/>
    </row>
    <row r="212" ht="15.75" customHeight="1">
      <c r="A212" s="34"/>
    </row>
    <row r="213" ht="15.75" customHeight="1">
      <c r="A213" s="34"/>
    </row>
    <row r="214" ht="15.75" customHeight="1">
      <c r="A214" s="34"/>
    </row>
    <row r="215" ht="15.75" customHeight="1">
      <c r="A215" s="34"/>
    </row>
    <row r="216" ht="15.75" customHeight="1">
      <c r="A216" s="34"/>
    </row>
    <row r="217" ht="15.75" customHeight="1">
      <c r="A217" s="34"/>
    </row>
    <row r="218" ht="15.75" customHeight="1">
      <c r="A218" s="34"/>
    </row>
    <row r="219" ht="15.75" customHeight="1">
      <c r="A219" s="34"/>
    </row>
    <row r="220" ht="15.75" customHeight="1">
      <c r="A220" s="3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3.86"/>
    <col customWidth="1" min="2" max="2" width="34.57"/>
    <col customWidth="1" min="3" max="3" width="60.71"/>
    <col customWidth="1" min="4" max="4" width="9.86"/>
    <col customWidth="1" min="5" max="5" width="11.29"/>
    <col customWidth="1" min="6" max="6" width="12.86"/>
    <col customWidth="1" min="7" max="9" width="17.29"/>
    <col customWidth="1" min="10" max="10" width="23.57"/>
    <col customWidth="1" min="11" max="11" width="17.29"/>
  </cols>
  <sheetData>
    <row r="1" ht="29.25" customHeight="1">
      <c r="A1" s="127" t="s">
        <v>88</v>
      </c>
    </row>
    <row r="2">
      <c r="A2" s="128"/>
      <c r="B2" s="129" t="s">
        <v>89</v>
      </c>
      <c r="C2" s="130" t="s">
        <v>90</v>
      </c>
      <c r="D2" s="82"/>
      <c r="E2" s="83"/>
      <c r="F2" s="131"/>
      <c r="G2" s="132"/>
      <c r="H2" s="128"/>
      <c r="I2" s="133"/>
      <c r="J2" s="134" t="s">
        <v>91</v>
      </c>
      <c r="K2" s="135" t="s">
        <v>92</v>
      </c>
    </row>
    <row r="3">
      <c r="A3" s="128"/>
      <c r="B3" s="129" t="s">
        <v>93</v>
      </c>
      <c r="C3" s="136" t="s">
        <v>94</v>
      </c>
      <c r="D3" s="137"/>
      <c r="E3" s="138"/>
      <c r="F3" s="132"/>
      <c r="H3" s="128"/>
      <c r="I3" s="133"/>
      <c r="J3" s="139"/>
      <c r="K3" s="140"/>
    </row>
    <row r="4">
      <c r="A4" s="141" t="s">
        <v>7</v>
      </c>
      <c r="B4" s="141" t="s">
        <v>8</v>
      </c>
      <c r="C4" s="142"/>
      <c r="D4" s="143" t="s">
        <v>9</v>
      </c>
      <c r="E4" s="142" t="s">
        <v>10</v>
      </c>
      <c r="F4" s="144" t="s">
        <v>95</v>
      </c>
      <c r="G4" s="141" t="s">
        <v>96</v>
      </c>
      <c r="H4" s="141" t="s">
        <v>97</v>
      </c>
      <c r="I4" s="141" t="s">
        <v>98</v>
      </c>
      <c r="J4" s="141" t="s">
        <v>99</v>
      </c>
      <c r="K4" s="141" t="s">
        <v>12</v>
      </c>
    </row>
    <row r="5">
      <c r="A5" s="145" t="s">
        <v>100</v>
      </c>
      <c r="B5" s="137"/>
      <c r="C5" s="137"/>
      <c r="D5" s="137"/>
      <c r="E5" s="137"/>
      <c r="F5" s="137"/>
      <c r="G5" s="137"/>
      <c r="H5" s="137"/>
      <c r="I5" s="137"/>
      <c r="J5" s="137"/>
      <c r="K5" s="138"/>
    </row>
    <row r="6">
      <c r="A6" s="146" t="s">
        <v>101</v>
      </c>
      <c r="B6" s="147" t="s">
        <v>102</v>
      </c>
      <c r="C6" s="42"/>
      <c r="D6" s="148">
        <v>16.0</v>
      </c>
      <c r="E6" s="149" t="s">
        <v>27</v>
      </c>
      <c r="F6" s="150" t="s">
        <v>103</v>
      </c>
      <c r="G6" s="151">
        <v>0.35</v>
      </c>
      <c r="H6" s="150" t="s">
        <v>104</v>
      </c>
      <c r="I6" s="149" t="s">
        <v>28</v>
      </c>
      <c r="J6" s="152" t="s">
        <v>105</v>
      </c>
      <c r="K6" s="153" t="s">
        <v>106</v>
      </c>
    </row>
    <row r="7">
      <c r="A7" s="154" t="s">
        <v>107</v>
      </c>
      <c r="B7" s="13"/>
      <c r="C7" s="155"/>
      <c r="D7" s="156"/>
      <c r="E7" s="157"/>
      <c r="F7" s="158"/>
      <c r="G7" s="157"/>
      <c r="H7" s="155"/>
      <c r="I7" s="159"/>
      <c r="J7" s="160"/>
      <c r="K7" s="158"/>
    </row>
    <row r="8">
      <c r="A8" s="145" t="s">
        <v>108</v>
      </c>
      <c r="B8" s="137"/>
      <c r="C8" s="137"/>
      <c r="D8" s="137"/>
      <c r="E8" s="137"/>
      <c r="F8" s="137"/>
      <c r="G8" s="137"/>
      <c r="H8" s="137"/>
      <c r="I8" s="137"/>
      <c r="J8" s="137"/>
      <c r="K8" s="138"/>
    </row>
    <row r="9">
      <c r="A9" s="146" t="s">
        <v>109</v>
      </c>
      <c r="B9" s="147" t="s">
        <v>110</v>
      </c>
      <c r="C9" s="42"/>
      <c r="D9" s="148">
        <v>3.0</v>
      </c>
      <c r="E9" s="149" t="s">
        <v>111</v>
      </c>
      <c r="F9" s="150" t="s">
        <v>112</v>
      </c>
      <c r="G9" s="161">
        <v>0.1</v>
      </c>
      <c r="H9" s="162" t="s">
        <v>113</v>
      </c>
      <c r="I9" s="163" t="s">
        <v>28</v>
      </c>
      <c r="J9" s="164" t="s">
        <v>114</v>
      </c>
      <c r="K9" s="153" t="s">
        <v>106</v>
      </c>
    </row>
    <row r="10">
      <c r="A10" s="165" t="s">
        <v>115</v>
      </c>
      <c r="B10" s="13"/>
      <c r="C10" s="13"/>
      <c r="D10" s="13"/>
      <c r="E10" s="13"/>
      <c r="F10" s="13"/>
      <c r="G10" s="13"/>
      <c r="H10" s="13"/>
      <c r="I10" s="13"/>
      <c r="J10" s="13"/>
      <c r="K10" s="166"/>
    </row>
    <row r="11">
      <c r="A11" s="167" t="s">
        <v>116</v>
      </c>
      <c r="B11" s="89"/>
      <c r="C11" s="90"/>
      <c r="D11" s="168" t="s">
        <v>9</v>
      </c>
      <c r="E11" s="169" t="s">
        <v>10</v>
      </c>
      <c r="F11" s="169" t="s">
        <v>117</v>
      </c>
      <c r="G11" s="169" t="s">
        <v>96</v>
      </c>
      <c r="H11" s="169" t="s">
        <v>97</v>
      </c>
      <c r="I11" s="169" t="s">
        <v>98</v>
      </c>
      <c r="J11" s="169" t="s">
        <v>99</v>
      </c>
      <c r="K11" s="169" t="s">
        <v>12</v>
      </c>
    </row>
    <row r="12">
      <c r="A12" s="170" t="s">
        <v>118</v>
      </c>
      <c r="B12" s="171" t="s">
        <v>119</v>
      </c>
      <c r="C12" s="172"/>
      <c r="D12" s="173">
        <v>16.0</v>
      </c>
      <c r="E12" s="174" t="s">
        <v>120</v>
      </c>
      <c r="F12" s="175" t="s">
        <v>121</v>
      </c>
      <c r="G12" s="176">
        <v>0.0</v>
      </c>
      <c r="H12" s="175" t="s">
        <v>121</v>
      </c>
      <c r="I12" s="174" t="s">
        <v>28</v>
      </c>
      <c r="J12" s="177" t="s">
        <v>122</v>
      </c>
      <c r="K12" s="177" t="s">
        <v>106</v>
      </c>
    </row>
    <row r="13">
      <c r="A13" s="170" t="s">
        <v>118</v>
      </c>
      <c r="B13" s="171" t="s">
        <v>123</v>
      </c>
      <c r="C13" s="172"/>
      <c r="D13" s="178">
        <v>24.0</v>
      </c>
      <c r="E13" s="179" t="s">
        <v>120</v>
      </c>
      <c r="F13" s="171" t="s">
        <v>121</v>
      </c>
      <c r="G13" s="180">
        <v>0.0</v>
      </c>
      <c r="H13" s="171" t="s">
        <v>121</v>
      </c>
      <c r="I13" s="179" t="s">
        <v>28</v>
      </c>
      <c r="J13" s="181" t="s">
        <v>124</v>
      </c>
      <c r="K13" s="181" t="s">
        <v>106</v>
      </c>
    </row>
    <row r="14">
      <c r="A14" s="170" t="s">
        <v>118</v>
      </c>
      <c r="B14" s="171" t="s">
        <v>125</v>
      </c>
      <c r="C14" s="172"/>
      <c r="D14" s="178">
        <v>40.0</v>
      </c>
      <c r="E14" s="179" t="s">
        <v>120</v>
      </c>
      <c r="F14" s="182" t="s">
        <v>121</v>
      </c>
      <c r="G14" s="180">
        <v>0.0</v>
      </c>
      <c r="H14" s="171" t="s">
        <v>121</v>
      </c>
      <c r="I14" s="179" t="s">
        <v>28</v>
      </c>
      <c r="J14" s="181" t="s">
        <v>126</v>
      </c>
      <c r="K14" s="181" t="s">
        <v>106</v>
      </c>
    </row>
    <row r="15">
      <c r="A15" s="170"/>
      <c r="B15" s="171"/>
      <c r="C15" s="172"/>
      <c r="D15" s="173"/>
      <c r="E15" s="174"/>
      <c r="F15" s="171"/>
      <c r="G15" s="174"/>
      <c r="H15" s="175"/>
      <c r="I15" s="174"/>
      <c r="J15" s="183" t="s">
        <v>127</v>
      </c>
      <c r="K15" s="177"/>
    </row>
    <row r="16">
      <c r="A16" s="170"/>
      <c r="B16" s="171"/>
      <c r="C16" s="172"/>
      <c r="D16" s="184"/>
      <c r="E16" s="185"/>
      <c r="F16" s="182"/>
      <c r="G16" s="185"/>
      <c r="H16" s="182"/>
      <c r="I16" s="185"/>
      <c r="J16" s="182"/>
      <c r="K16" s="186"/>
    </row>
    <row r="17">
      <c r="A17" s="187" t="s">
        <v>128</v>
      </c>
      <c r="B17" s="89"/>
      <c r="C17" s="89"/>
      <c r="D17" s="89"/>
      <c r="E17" s="89"/>
      <c r="F17" s="89"/>
      <c r="G17" s="89"/>
      <c r="H17" s="89"/>
      <c r="I17" s="89"/>
      <c r="J17" s="89"/>
      <c r="K17" s="90"/>
    </row>
    <row r="18">
      <c r="A18" s="170" t="s">
        <v>118</v>
      </c>
      <c r="B18" s="188" t="s">
        <v>129</v>
      </c>
      <c r="D18" s="189">
        <v>128.0</v>
      </c>
      <c r="E18" s="174" t="s">
        <v>120</v>
      </c>
      <c r="F18" s="175" t="s">
        <v>130</v>
      </c>
      <c r="G18" s="176">
        <v>0.0</v>
      </c>
      <c r="H18" s="175" t="s">
        <v>130</v>
      </c>
      <c r="I18" s="174" t="s">
        <v>28</v>
      </c>
      <c r="J18" s="177" t="s">
        <v>131</v>
      </c>
      <c r="K18" s="177" t="s">
        <v>106</v>
      </c>
    </row>
    <row r="19">
      <c r="A19" s="170" t="s">
        <v>118</v>
      </c>
      <c r="B19" s="188" t="s">
        <v>132</v>
      </c>
      <c r="D19" s="190">
        <v>426.0</v>
      </c>
      <c r="E19" s="179" t="s">
        <v>120</v>
      </c>
      <c r="F19" s="171" t="s">
        <v>133</v>
      </c>
      <c r="G19" s="180">
        <v>0.0</v>
      </c>
      <c r="H19" s="171" t="s">
        <v>133</v>
      </c>
      <c r="I19" s="179" t="s">
        <v>28</v>
      </c>
      <c r="J19" s="181" t="s">
        <v>134</v>
      </c>
      <c r="K19" s="181" t="s">
        <v>106</v>
      </c>
    </row>
    <row r="20">
      <c r="A20" s="170" t="s">
        <v>118</v>
      </c>
      <c r="B20" s="188" t="s">
        <v>135</v>
      </c>
      <c r="D20" s="190">
        <v>486.0</v>
      </c>
      <c r="E20" s="179" t="s">
        <v>120</v>
      </c>
      <c r="F20" s="171" t="s">
        <v>136</v>
      </c>
      <c r="G20" s="180">
        <v>0.0</v>
      </c>
      <c r="H20" s="171" t="s">
        <v>136</v>
      </c>
      <c r="I20" s="179" t="s">
        <v>28</v>
      </c>
      <c r="J20" s="181" t="s">
        <v>137</v>
      </c>
      <c r="K20" s="181" t="s">
        <v>106</v>
      </c>
    </row>
    <row r="21" ht="15.75" customHeight="1">
      <c r="A21" s="170" t="s">
        <v>118</v>
      </c>
      <c r="B21" s="191" t="s">
        <v>138</v>
      </c>
      <c r="D21" s="190">
        <v>228.0</v>
      </c>
      <c r="E21" s="179" t="s">
        <v>120</v>
      </c>
      <c r="F21" s="171" t="s">
        <v>139</v>
      </c>
      <c r="G21" s="180">
        <v>0.0</v>
      </c>
      <c r="H21" s="171" t="s">
        <v>139</v>
      </c>
      <c r="I21" s="179" t="s">
        <v>28</v>
      </c>
      <c r="J21" s="181" t="s">
        <v>140</v>
      </c>
      <c r="K21" s="181" t="s">
        <v>106</v>
      </c>
    </row>
    <row r="22" ht="15.75" customHeight="1">
      <c r="A22" s="170" t="s">
        <v>118</v>
      </c>
      <c r="B22" s="191" t="s">
        <v>141</v>
      </c>
      <c r="D22" s="190">
        <v>162.0</v>
      </c>
      <c r="E22" s="179" t="s">
        <v>120</v>
      </c>
      <c r="F22" s="171" t="s">
        <v>142</v>
      </c>
      <c r="G22" s="180">
        <v>0.0</v>
      </c>
      <c r="H22" s="171" t="s">
        <v>142</v>
      </c>
      <c r="I22" s="179" t="s">
        <v>28</v>
      </c>
      <c r="J22" s="181" t="s">
        <v>143</v>
      </c>
      <c r="K22" s="181" t="s">
        <v>106</v>
      </c>
    </row>
    <row r="23" ht="15.75" customHeight="1">
      <c r="A23" s="170" t="s">
        <v>118</v>
      </c>
      <c r="B23" s="191" t="s">
        <v>144</v>
      </c>
      <c r="D23" s="190">
        <v>194.0</v>
      </c>
      <c r="E23" s="179" t="s">
        <v>120</v>
      </c>
      <c r="F23" s="171" t="s">
        <v>145</v>
      </c>
      <c r="G23" s="180">
        <v>0.0</v>
      </c>
      <c r="H23" s="171" t="s">
        <v>145</v>
      </c>
      <c r="I23" s="179" t="s">
        <v>28</v>
      </c>
      <c r="J23" s="181" t="s">
        <v>146</v>
      </c>
      <c r="K23" s="181" t="s">
        <v>106</v>
      </c>
    </row>
    <row r="24" ht="15.75" customHeight="1">
      <c r="A24" s="170" t="s">
        <v>118</v>
      </c>
      <c r="B24" s="191" t="s">
        <v>147</v>
      </c>
      <c r="D24" s="192">
        <v>332.0</v>
      </c>
      <c r="E24" s="185" t="s">
        <v>120</v>
      </c>
      <c r="F24" s="182" t="s">
        <v>148</v>
      </c>
      <c r="G24" s="193">
        <v>0.0</v>
      </c>
      <c r="H24" s="182" t="s">
        <v>148</v>
      </c>
      <c r="I24" s="185" t="s">
        <v>28</v>
      </c>
      <c r="J24" s="186" t="s">
        <v>149</v>
      </c>
      <c r="K24" s="186" t="s">
        <v>106</v>
      </c>
    </row>
    <row r="25" ht="15.75" customHeight="1">
      <c r="A25" s="194"/>
      <c r="C25" s="172"/>
      <c r="D25" s="190"/>
      <c r="E25" s="179"/>
      <c r="F25" s="171"/>
      <c r="G25" s="194"/>
      <c r="J25" s="195" t="s">
        <v>150</v>
      </c>
      <c r="K25" s="181"/>
    </row>
    <row r="26" ht="15.75" customHeight="1">
      <c r="A26" s="196" t="s">
        <v>151</v>
      </c>
      <c r="B26" s="82"/>
      <c r="C26" s="82"/>
      <c r="D26" s="83"/>
      <c r="E26" s="178"/>
      <c r="F26" s="197"/>
      <c r="G26" s="198" t="s">
        <v>152</v>
      </c>
      <c r="H26" s="82"/>
      <c r="I26" s="83"/>
      <c r="J26" s="199" t="s">
        <v>153</v>
      </c>
      <c r="K26" s="200"/>
    </row>
    <row r="27" ht="15.75" customHeight="1">
      <c r="A27" s="201"/>
      <c r="B27" s="202"/>
      <c r="C27" s="203"/>
      <c r="D27" s="204" t="s">
        <v>154</v>
      </c>
      <c r="E27" s="205"/>
      <c r="F27" s="205"/>
      <c r="G27" s="205"/>
      <c r="H27" s="205"/>
      <c r="I27" s="206"/>
      <c r="J27" s="207" t="s">
        <v>155</v>
      </c>
      <c r="K27" s="208"/>
    </row>
    <row r="28" ht="15.75" customHeight="1">
      <c r="A28" s="201"/>
      <c r="B28" s="202"/>
      <c r="C28" s="203"/>
      <c r="D28" s="209"/>
      <c r="E28" s="42"/>
      <c r="F28" s="42"/>
      <c r="G28" s="42"/>
      <c r="H28" s="42"/>
      <c r="I28" s="210"/>
      <c r="J28" s="211"/>
      <c r="K28" s="208"/>
    </row>
    <row r="29" ht="15.75" customHeight="1">
      <c r="A29" s="212" t="s">
        <v>156</v>
      </c>
      <c r="B29" s="13"/>
      <c r="C29" s="13"/>
      <c r="D29" s="13"/>
      <c r="E29" s="13"/>
      <c r="F29" s="13"/>
      <c r="G29" s="13"/>
      <c r="H29" s="13"/>
      <c r="I29" s="13"/>
      <c r="J29" s="13"/>
      <c r="K29" s="166"/>
    </row>
    <row r="30" ht="15.75" customHeight="1">
      <c r="A30" s="213" t="s">
        <v>157</v>
      </c>
      <c r="B30" s="90"/>
      <c r="C30" s="214"/>
      <c r="D30" s="215"/>
      <c r="E30" s="216"/>
      <c r="F30" s="215"/>
      <c r="G30" s="216"/>
      <c r="H30" s="217"/>
      <c r="I30" s="216"/>
      <c r="J30" s="217"/>
      <c r="K30" s="215"/>
    </row>
    <row r="31" ht="15.75" customHeight="1">
      <c r="A31" s="218" t="s">
        <v>118</v>
      </c>
      <c r="B31" s="219" t="s">
        <v>158</v>
      </c>
      <c r="C31" s="220"/>
      <c r="D31" s="189">
        <v>12.0</v>
      </c>
      <c r="E31" s="174" t="s">
        <v>159</v>
      </c>
      <c r="F31" s="175"/>
      <c r="G31" s="176">
        <v>0.0</v>
      </c>
      <c r="H31" s="175" t="s">
        <v>160</v>
      </c>
      <c r="I31" s="174" t="s">
        <v>28</v>
      </c>
      <c r="J31" s="177" t="s">
        <v>161</v>
      </c>
      <c r="K31" s="177" t="s">
        <v>106</v>
      </c>
    </row>
    <row r="32" ht="15.75" customHeight="1">
      <c r="A32" s="170"/>
      <c r="B32" s="172"/>
      <c r="C32" s="172"/>
      <c r="D32" s="221"/>
      <c r="E32" s="222"/>
      <c r="F32" s="172"/>
      <c r="G32" s="222"/>
      <c r="H32" s="222"/>
      <c r="I32" s="195" t="s">
        <v>162</v>
      </c>
      <c r="J32" s="223" t="s">
        <v>161</v>
      </c>
      <c r="K32" s="172"/>
    </row>
    <row r="33" ht="15.75" customHeight="1">
      <c r="A33" s="170"/>
      <c r="B33" s="172"/>
      <c r="C33" s="172"/>
      <c r="D33" s="221"/>
      <c r="E33" s="222"/>
      <c r="F33" s="172"/>
      <c r="G33" s="222"/>
      <c r="H33" s="222"/>
      <c r="I33" s="195"/>
      <c r="J33" s="224"/>
      <c r="K33" s="172"/>
    </row>
    <row r="34" ht="15.75" customHeight="1">
      <c r="A34" s="213" t="s">
        <v>163</v>
      </c>
      <c r="B34" s="90"/>
      <c r="C34" s="225"/>
      <c r="D34" s="226"/>
      <c r="E34" s="227"/>
      <c r="F34" s="228"/>
      <c r="G34" s="227"/>
      <c r="H34" s="229"/>
      <c r="I34" s="227"/>
      <c r="J34" s="229"/>
      <c r="K34" s="226"/>
    </row>
    <row r="35" ht="15.75" customHeight="1">
      <c r="A35" s="170" t="s">
        <v>118</v>
      </c>
      <c r="B35" s="230" t="s">
        <v>164</v>
      </c>
      <c r="C35" s="172"/>
      <c r="D35" s="190">
        <v>24.0</v>
      </c>
      <c r="E35" s="179" t="s">
        <v>120</v>
      </c>
      <c r="F35" s="171" t="s">
        <v>165</v>
      </c>
      <c r="G35" s="180">
        <v>0.0</v>
      </c>
      <c r="H35" s="171" t="s">
        <v>165</v>
      </c>
      <c r="I35" s="179" t="s">
        <v>28</v>
      </c>
      <c r="J35" s="181" t="s">
        <v>166</v>
      </c>
      <c r="K35" s="181" t="s">
        <v>106</v>
      </c>
    </row>
    <row r="36" ht="15.75" customHeight="1">
      <c r="A36" s="170" t="s">
        <v>118</v>
      </c>
      <c r="B36" s="230" t="s">
        <v>167</v>
      </c>
      <c r="C36" s="172"/>
      <c r="D36" s="190">
        <v>16.0</v>
      </c>
      <c r="E36" s="179" t="s">
        <v>120</v>
      </c>
      <c r="F36" s="171" t="s">
        <v>165</v>
      </c>
      <c r="G36" s="180">
        <v>0.0</v>
      </c>
      <c r="H36" s="171" t="s">
        <v>165</v>
      </c>
      <c r="I36" s="179" t="s">
        <v>28</v>
      </c>
      <c r="J36" s="181" t="s">
        <v>160</v>
      </c>
      <c r="K36" s="181" t="s">
        <v>106</v>
      </c>
    </row>
    <row r="37" ht="15.75" customHeight="1">
      <c r="A37" s="170" t="s">
        <v>118</v>
      </c>
      <c r="B37" s="230" t="s">
        <v>168</v>
      </c>
      <c r="C37" s="172"/>
      <c r="D37" s="190">
        <v>16.0</v>
      </c>
      <c r="E37" s="179" t="s">
        <v>120</v>
      </c>
      <c r="F37" s="171" t="s">
        <v>165</v>
      </c>
      <c r="G37" s="180">
        <v>0.0</v>
      </c>
      <c r="H37" s="171" t="s">
        <v>165</v>
      </c>
      <c r="I37" s="179" t="s">
        <v>28</v>
      </c>
      <c r="J37" s="181" t="s">
        <v>160</v>
      </c>
      <c r="K37" s="181" t="s">
        <v>106</v>
      </c>
    </row>
    <row r="38" ht="15.75" customHeight="1">
      <c r="A38" s="170" t="s">
        <v>118</v>
      </c>
      <c r="B38" s="230" t="s">
        <v>169</v>
      </c>
      <c r="C38" s="172"/>
      <c r="D38" s="190">
        <v>24.0</v>
      </c>
      <c r="E38" s="179" t="s">
        <v>120</v>
      </c>
      <c r="F38" s="171" t="s">
        <v>165</v>
      </c>
      <c r="G38" s="180">
        <v>0.0</v>
      </c>
      <c r="H38" s="171" t="s">
        <v>165</v>
      </c>
      <c r="I38" s="179" t="s">
        <v>28</v>
      </c>
      <c r="J38" s="181" t="s">
        <v>166</v>
      </c>
      <c r="K38" s="181" t="s">
        <v>106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A1:K1"/>
    <mergeCell ref="C2:E2"/>
    <mergeCell ref="C3:E3"/>
    <mergeCell ref="A5:K5"/>
    <mergeCell ref="B6:C6"/>
    <mergeCell ref="A7:B7"/>
    <mergeCell ref="A8:K8"/>
    <mergeCell ref="B9:C9"/>
    <mergeCell ref="A10:K10"/>
    <mergeCell ref="A11:C11"/>
    <mergeCell ref="A17:K17"/>
    <mergeCell ref="B18:C18"/>
    <mergeCell ref="B19:C19"/>
    <mergeCell ref="B20:C20"/>
    <mergeCell ref="G26:I26"/>
    <mergeCell ref="D27:I28"/>
    <mergeCell ref="J27:J28"/>
    <mergeCell ref="A29:K29"/>
    <mergeCell ref="A30:B30"/>
    <mergeCell ref="A34:B34"/>
    <mergeCell ref="B21:C21"/>
    <mergeCell ref="B22:C22"/>
    <mergeCell ref="B23:C23"/>
    <mergeCell ref="B24:C24"/>
    <mergeCell ref="A25:B25"/>
    <mergeCell ref="G25:I25"/>
    <mergeCell ref="A26:D26"/>
  </mergeCells>
  <hyperlinks>
    <hyperlink r:id="rId1" ref="C2"/>
  </hyperlinks>
  <printOptions/>
  <pageMargins bottom="0.75" footer="0.0" header="0.0" left="0.7" right="0.7" top="0.75"/>
  <pageSetup orientation="landscape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7.29"/>
    <col customWidth="1" min="3" max="3" width="73.29"/>
    <col customWidth="1" min="4" max="6" width="17.29"/>
    <col customWidth="1" min="7" max="7" width="44.29"/>
    <col customWidth="1" min="8" max="26" width="17.29"/>
  </cols>
  <sheetData>
    <row r="1" ht="15.0" customHeight="1">
      <c r="A1" s="231" t="s">
        <v>170</v>
      </c>
      <c r="B1" s="231" t="s">
        <v>171</v>
      </c>
      <c r="C1" s="231" t="s">
        <v>172</v>
      </c>
      <c r="D1" s="231" t="s">
        <v>173</v>
      </c>
      <c r="E1" s="231" t="s">
        <v>174</v>
      </c>
      <c r="F1" s="231" t="s">
        <v>175</v>
      </c>
      <c r="G1" s="231" t="s">
        <v>176</v>
      </c>
      <c r="H1" s="231"/>
      <c r="I1" s="231" t="s">
        <v>177</v>
      </c>
    </row>
    <row r="2" ht="15.0" customHeight="1">
      <c r="A2" s="232"/>
      <c r="B2" s="232" t="s">
        <v>178</v>
      </c>
      <c r="C2" s="233" t="s">
        <v>179</v>
      </c>
      <c r="D2" s="234">
        <v>701.0</v>
      </c>
      <c r="E2" s="234" t="s">
        <v>179</v>
      </c>
      <c r="F2" s="234" t="s">
        <v>180</v>
      </c>
      <c r="G2" s="235" t="s">
        <v>181</v>
      </c>
      <c r="H2" s="234" t="s">
        <v>180</v>
      </c>
      <c r="I2" s="234">
        <v>48.0</v>
      </c>
      <c r="J2" s="236">
        <v>1.0</v>
      </c>
      <c r="K2" s="236">
        <v>5000.0</v>
      </c>
      <c r="L2" s="236">
        <f t="shared" ref="L2:L11" si="1">I2*K2</f>
        <v>240000</v>
      </c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</row>
    <row r="3" ht="15.0" customHeight="1">
      <c r="A3" s="232"/>
      <c r="B3" s="232" t="s">
        <v>182</v>
      </c>
      <c r="C3" s="235" t="s">
        <v>183</v>
      </c>
      <c r="D3" s="234">
        <v>391.0</v>
      </c>
      <c r="E3" s="234" t="s">
        <v>183</v>
      </c>
      <c r="F3" s="234" t="s">
        <v>184</v>
      </c>
      <c r="G3" s="235" t="s">
        <v>185</v>
      </c>
      <c r="H3" s="234" t="s">
        <v>184</v>
      </c>
      <c r="I3" s="234">
        <v>24.0</v>
      </c>
      <c r="J3" s="236">
        <v>2.0</v>
      </c>
      <c r="K3" s="236">
        <v>5000.0</v>
      </c>
      <c r="L3" s="236">
        <f t="shared" si="1"/>
        <v>120000</v>
      </c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</row>
    <row r="4" ht="15.0" customHeight="1">
      <c r="A4" s="49"/>
      <c r="B4" s="49" t="s">
        <v>186</v>
      </c>
      <c r="C4" s="237" t="s">
        <v>187</v>
      </c>
      <c r="D4" s="238">
        <v>431.0</v>
      </c>
      <c r="E4" s="238" t="s">
        <v>187</v>
      </c>
      <c r="F4" s="238" t="s">
        <v>188</v>
      </c>
      <c r="G4" s="237" t="s">
        <v>189</v>
      </c>
      <c r="H4" s="238" t="s">
        <v>188</v>
      </c>
      <c r="I4" s="238">
        <v>24.0</v>
      </c>
      <c r="J4" s="107">
        <v>3.0</v>
      </c>
      <c r="K4" s="107">
        <v>5000.0</v>
      </c>
      <c r="L4" s="239">
        <f t="shared" si="1"/>
        <v>120000</v>
      </c>
    </row>
    <row r="5" ht="15.0" customHeight="1">
      <c r="A5" s="232"/>
      <c r="B5" s="232" t="s">
        <v>190</v>
      </c>
      <c r="C5" s="235" t="s">
        <v>191</v>
      </c>
      <c r="D5" s="234" t="s">
        <v>192</v>
      </c>
      <c r="E5" s="234" t="s">
        <v>191</v>
      </c>
      <c r="F5" s="234" t="s">
        <v>193</v>
      </c>
      <c r="G5" s="235" t="s">
        <v>194</v>
      </c>
      <c r="H5" s="234" t="s">
        <v>195</v>
      </c>
      <c r="I5" s="234">
        <v>32.0</v>
      </c>
      <c r="J5" s="236">
        <v>4.0</v>
      </c>
      <c r="K5" s="236">
        <v>5000.0</v>
      </c>
      <c r="L5" s="236">
        <f t="shared" si="1"/>
        <v>160000</v>
      </c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</row>
    <row r="6" ht="15.0" customHeight="1">
      <c r="A6" s="232"/>
      <c r="B6" s="232" t="s">
        <v>196</v>
      </c>
      <c r="C6" s="235" t="s">
        <v>197</v>
      </c>
      <c r="D6" s="234">
        <v>914.0</v>
      </c>
      <c r="E6" s="234" t="s">
        <v>197</v>
      </c>
      <c r="F6" s="234" t="s">
        <v>198</v>
      </c>
      <c r="G6" s="235" t="s">
        <v>199</v>
      </c>
      <c r="H6" s="234" t="s">
        <v>198</v>
      </c>
      <c r="I6" s="234"/>
      <c r="J6" s="236">
        <v>4.0</v>
      </c>
      <c r="K6" s="236">
        <v>5000.0</v>
      </c>
      <c r="L6" s="236">
        <f t="shared" si="1"/>
        <v>0</v>
      </c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</row>
    <row r="7" ht="15.0" customHeight="1">
      <c r="A7" s="49"/>
      <c r="B7" s="49" t="s">
        <v>200</v>
      </c>
      <c r="C7" s="237" t="s">
        <v>201</v>
      </c>
      <c r="D7" s="238">
        <v>913.0</v>
      </c>
      <c r="E7" s="238" t="s">
        <v>201</v>
      </c>
      <c r="F7" s="238" t="s">
        <v>202</v>
      </c>
      <c r="G7" s="237" t="s">
        <v>203</v>
      </c>
      <c r="H7" s="238" t="s">
        <v>202</v>
      </c>
      <c r="I7" s="238">
        <v>18.0</v>
      </c>
      <c r="J7" s="107">
        <v>5.0</v>
      </c>
      <c r="K7" s="107">
        <v>5000.0</v>
      </c>
      <c r="L7" s="239">
        <f t="shared" si="1"/>
        <v>90000</v>
      </c>
    </row>
    <row r="8" ht="15.0" customHeight="1">
      <c r="A8" s="49"/>
      <c r="B8" s="49" t="s">
        <v>204</v>
      </c>
      <c r="C8" s="237" t="s">
        <v>205</v>
      </c>
      <c r="D8" s="238">
        <v>912.0</v>
      </c>
      <c r="E8" s="238" t="s">
        <v>205</v>
      </c>
      <c r="F8" s="238" t="s">
        <v>206</v>
      </c>
      <c r="G8" s="237" t="s">
        <v>207</v>
      </c>
      <c r="H8" s="238" t="s">
        <v>206</v>
      </c>
      <c r="I8" s="238">
        <v>6.0</v>
      </c>
      <c r="J8" s="107">
        <v>5.0</v>
      </c>
      <c r="K8" s="107">
        <v>5000.0</v>
      </c>
      <c r="L8" s="239">
        <f t="shared" si="1"/>
        <v>30000</v>
      </c>
    </row>
    <row r="9" ht="15.0" customHeight="1">
      <c r="A9" s="49"/>
      <c r="B9" s="49" t="s">
        <v>208</v>
      </c>
      <c r="C9" s="240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9" s="238" t="s">
        <v>209</v>
      </c>
      <c r="E9" s="238"/>
      <c r="F9" s="238" t="s">
        <v>210</v>
      </c>
      <c r="G9" s="237"/>
      <c r="H9" s="238" t="s">
        <v>210</v>
      </c>
      <c r="I9" s="238"/>
      <c r="J9" s="107" t="s">
        <v>211</v>
      </c>
      <c r="K9" s="107">
        <v>5000.0</v>
      </c>
      <c r="L9" s="239">
        <f t="shared" si="1"/>
        <v>0</v>
      </c>
    </row>
    <row r="10" ht="15.0" customHeight="1">
      <c r="A10" s="232"/>
      <c r="B10" s="232" t="s">
        <v>212</v>
      </c>
      <c r="C10" s="235" t="s">
        <v>213</v>
      </c>
      <c r="D10" s="234">
        <v>541.0</v>
      </c>
      <c r="E10" s="234" t="s">
        <v>213</v>
      </c>
      <c r="F10" s="241" t="s">
        <v>214</v>
      </c>
      <c r="G10" s="235" t="s">
        <v>215</v>
      </c>
      <c r="H10" s="241" t="s">
        <v>214</v>
      </c>
      <c r="I10" s="234">
        <v>24.0</v>
      </c>
      <c r="J10" s="236">
        <v>6.0</v>
      </c>
      <c r="K10" s="236">
        <v>5000.0</v>
      </c>
      <c r="L10" s="236">
        <f t="shared" si="1"/>
        <v>120000</v>
      </c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</row>
    <row r="11" ht="15.0" customHeight="1">
      <c r="A11" s="232"/>
      <c r="B11" s="232" t="s">
        <v>216</v>
      </c>
      <c r="C11" s="235" t="s">
        <v>217</v>
      </c>
      <c r="D11" s="234">
        <v>552.0</v>
      </c>
      <c r="E11" s="234" t="s">
        <v>217</v>
      </c>
      <c r="F11" s="241" t="s">
        <v>214</v>
      </c>
      <c r="G11" s="235" t="s">
        <v>215</v>
      </c>
      <c r="H11" s="241" t="s">
        <v>214</v>
      </c>
      <c r="I11" s="234"/>
      <c r="J11" s="236">
        <v>6.0</v>
      </c>
      <c r="K11" s="236">
        <v>5000.0</v>
      </c>
      <c r="L11" s="236">
        <f t="shared" si="1"/>
        <v>0</v>
      </c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</row>
    <row r="12" ht="15.0" customHeight="1">
      <c r="A12" s="49"/>
      <c r="B12" s="49" t="s">
        <v>218</v>
      </c>
      <c r="C12" s="242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2" s="238" t="s">
        <v>209</v>
      </c>
      <c r="E12" s="238"/>
      <c r="F12" s="238" t="s">
        <v>219</v>
      </c>
      <c r="G12" s="237"/>
      <c r="H12" s="238" t="s">
        <v>219</v>
      </c>
      <c r="I12" s="238" t="s">
        <v>209</v>
      </c>
      <c r="K12" s="107">
        <v>5000.0</v>
      </c>
    </row>
    <row r="13" ht="15.0" customHeight="1">
      <c r="A13" s="49"/>
      <c r="B13" s="49" t="s">
        <v>220</v>
      </c>
      <c r="C13" s="242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3" s="238" t="s">
        <v>209</v>
      </c>
      <c r="E13" s="238"/>
      <c r="F13" s="238" t="s">
        <v>219</v>
      </c>
      <c r="G13" s="237"/>
      <c r="H13" s="238" t="s">
        <v>219</v>
      </c>
      <c r="I13" s="238" t="s">
        <v>209</v>
      </c>
      <c r="K13" s="107">
        <v>5000.0</v>
      </c>
    </row>
    <row r="15" ht="15.0" customHeight="1">
      <c r="L15" s="243">
        <f>SUM(L2:L13)</f>
        <v>880000</v>
      </c>
    </row>
    <row r="16" ht="15.0" customHeight="1">
      <c r="C16" s="107" t="s">
        <v>221</v>
      </c>
      <c r="I16" s="239">
        <f>SUM(I2:I14)</f>
        <v>176</v>
      </c>
    </row>
    <row r="17" ht="15.0" customHeight="1">
      <c r="I17" s="239">
        <f>I16/8</f>
        <v>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2.43"/>
    <col customWidth="1" min="3" max="3" width="67.14"/>
    <col customWidth="1" min="4" max="5" width="17.29"/>
    <col customWidth="1" min="6" max="6" width="33.14"/>
    <col customWidth="1" min="7" max="7" width="29.43"/>
    <col customWidth="1" min="8" max="8" width="27.57"/>
    <col customWidth="1" min="9" max="9" width="17.29"/>
  </cols>
  <sheetData>
    <row r="1" ht="15.0" customHeight="1">
      <c r="D1" s="244"/>
      <c r="E1" s="244"/>
      <c r="F1" s="244"/>
      <c r="G1" s="244"/>
      <c r="H1" s="244"/>
      <c r="I1" s="244"/>
    </row>
    <row r="2" ht="15.0" customHeight="1">
      <c r="A2" s="231" t="s">
        <v>170</v>
      </c>
      <c r="B2" s="231" t="s">
        <v>171</v>
      </c>
      <c r="C2" s="231" t="s">
        <v>222</v>
      </c>
      <c r="D2" s="231" t="s">
        <v>223</v>
      </c>
      <c r="E2" s="231" t="s">
        <v>173</v>
      </c>
      <c r="F2" s="231" t="s">
        <v>174</v>
      </c>
      <c r="G2" s="231" t="s">
        <v>175</v>
      </c>
      <c r="H2" s="231" t="s">
        <v>176</v>
      </c>
      <c r="I2" s="231" t="s">
        <v>177</v>
      </c>
    </row>
    <row r="3" ht="15.0" customHeight="1">
      <c r="A3" s="49">
        <v>1.0</v>
      </c>
      <c r="B3" s="49" t="s">
        <v>224</v>
      </c>
      <c r="C3" s="242" t="str">
        <f>HYPERLINK("https://drive.google.com/open?id=1d71fTY74A3gAIQOE64K4B4U6LvfUflo-","Передача ЛП собственнику (производство ЛП по контракту) – схемы 381, 701 (отгрузка ЛП собственнику, приемка ЛП на склад собственника)")</f>
        <v>Передача ЛП собственнику (производство ЛП по контракту) – схемы 381, 701 (отгрузка ЛП собственнику, приемка ЛП на склад собственника)</v>
      </c>
      <c r="D3" s="238" t="s">
        <v>225</v>
      </c>
      <c r="E3" s="238" t="s">
        <v>226</v>
      </c>
      <c r="F3" s="238" t="s">
        <v>227</v>
      </c>
      <c r="G3" s="238" t="s">
        <v>228</v>
      </c>
      <c r="H3" s="237" t="s">
        <v>229</v>
      </c>
      <c r="I3" s="238"/>
    </row>
    <row r="4" ht="15.0" customHeight="1">
      <c r="A4" s="49"/>
      <c r="B4" s="49" t="s">
        <v>178</v>
      </c>
      <c r="C4" s="242" t="str">
        <f>HYPERLINK("https://drive.google.com/open?id=17aSzQ_1ZQi2TmLRYsZ5tmhgFCAnZXcDd","Отгрузка/приемка ЛП с прямым порядком акцептирования – схемы 415, 701 (отгрузка ЛП со склада, приемка ЛП на склад)")</f>
        <v>Отгрузка/приемка ЛП с прямым порядком акцептирования – схемы 415, 701 (отгрузка ЛП со склада, приемка ЛП на склад)</v>
      </c>
      <c r="D4" s="245">
        <v>43133.0</v>
      </c>
      <c r="E4" s="238" t="s">
        <v>230</v>
      </c>
      <c r="F4" s="238" t="s">
        <v>231</v>
      </c>
      <c r="G4" s="238" t="s">
        <v>232</v>
      </c>
      <c r="H4" s="237" t="s">
        <v>229</v>
      </c>
      <c r="I4" s="238"/>
    </row>
    <row r="5" ht="15.0" customHeight="1">
      <c r="A5" s="49"/>
      <c r="B5" s="49" t="s">
        <v>182</v>
      </c>
      <c r="C5" s="242" t="str">
        <f>HYPERLINK("https://drive.google.com/open?id=1JyGmQepg7dkq_LURnMgLuht1ItFeqZUa","Повторный ввод ЛП в оборот – схема 391")</f>
        <v>Повторный ввод ЛП в оборот – схема 391</v>
      </c>
      <c r="D5" s="245">
        <v>43101.0</v>
      </c>
      <c r="E5" s="238">
        <v>391.0</v>
      </c>
      <c r="F5" s="238" t="s">
        <v>183</v>
      </c>
      <c r="G5" s="238" t="s">
        <v>184</v>
      </c>
      <c r="H5" s="237" t="s">
        <v>185</v>
      </c>
      <c r="I5" s="238"/>
    </row>
    <row r="6" ht="15.0" customHeight="1">
      <c r="A6" s="49"/>
      <c r="B6" s="49" t="s">
        <v>186</v>
      </c>
      <c r="C6" s="242" t="str">
        <f>HYPERLINK("https://drive.google.com/open?id=1pCN55-isQkqxYZuCjK29FPyp2pyT-i13","Внутреннее перемещение ЛП – схема 431 (перемещение ЛП между местами осуществления деятельности)")</f>
        <v>Внутреннее перемещение ЛП – схема 431 (перемещение ЛП между местами осуществления деятельности)</v>
      </c>
      <c r="D6" s="238" t="s">
        <v>233</v>
      </c>
      <c r="E6" s="238">
        <v>431.0</v>
      </c>
      <c r="F6" s="238" t="s">
        <v>187</v>
      </c>
      <c r="G6" s="238" t="s">
        <v>188</v>
      </c>
      <c r="H6" s="237" t="s">
        <v>189</v>
      </c>
      <c r="I6" s="238"/>
    </row>
    <row r="7" ht="15.0" customHeight="1">
      <c r="A7" s="49"/>
      <c r="B7" s="49" t="s">
        <v>190</v>
      </c>
      <c r="C7" s="242" t="str">
        <f>HYPERLINK("https://drive.google.com/open?id=1tiTwjNcfP_C6D2Aa43EBjPfjJega5diZ","Агрегирование до транспортной упаковки – схемы 911, 915")</f>
        <v>Агрегирование до транспортной упаковки – схемы 911, 915</v>
      </c>
      <c r="D7" s="245">
        <v>43133.0</v>
      </c>
      <c r="E7" s="238" t="s">
        <v>192</v>
      </c>
      <c r="F7" s="238" t="s">
        <v>191</v>
      </c>
      <c r="G7" s="238" t="s">
        <v>193</v>
      </c>
      <c r="H7" s="237" t="s">
        <v>194</v>
      </c>
      <c r="I7" s="238"/>
    </row>
    <row r="8" ht="15.0" customHeight="1">
      <c r="A8" s="49"/>
      <c r="B8" s="49" t="s">
        <v>196</v>
      </c>
      <c r="C8" s="242" t="str">
        <f>HYPERLINK("https://drive.google.com/open?id=1SSk0cuwrWBcuEv5sMisba7cq7znHia-4","Включение ЛП в упаковку – схема 914 (докладка упаковок ЛП в транспортную упаковку)")</f>
        <v>Включение ЛП в упаковку – схема 914 (докладка упаковок ЛП в транспортную упаковку)</v>
      </c>
      <c r="D8" s="245">
        <v>43101.0</v>
      </c>
      <c r="E8" s="238">
        <v>914.0</v>
      </c>
      <c r="F8" s="238" t="s">
        <v>197</v>
      </c>
      <c r="G8" s="238" t="s">
        <v>198</v>
      </c>
      <c r="H8" s="237" t="s">
        <v>199</v>
      </c>
      <c r="I8" s="238"/>
    </row>
    <row r="9" ht="15.0" customHeight="1">
      <c r="A9" s="49"/>
      <c r="B9" s="49" t="s">
        <v>200</v>
      </c>
      <c r="C9" s="242" t="str">
        <f>HYPERLINK("https://drive.google.com/open?id=1nwJST9qyqFUgQtr6D12mnuhiXlSMM9QN","Изъятие ЛП из упаковок – схема 913 (изъятие упаковок ЛП из транспортной упаковки)")</f>
        <v>Изъятие ЛП из упаковок – схема 913 (изъятие упаковок ЛП из транспортной упаковки)</v>
      </c>
      <c r="D9" s="245">
        <v>43101.0</v>
      </c>
      <c r="E9" s="238">
        <v>913.0</v>
      </c>
      <c r="F9" s="238" t="s">
        <v>201</v>
      </c>
      <c r="G9" s="238" t="s">
        <v>202</v>
      </c>
      <c r="H9" s="237" t="s">
        <v>234</v>
      </c>
      <c r="I9" s="238"/>
    </row>
    <row r="10" ht="15.0" customHeight="1">
      <c r="A10" s="49"/>
      <c r="B10" s="49" t="s">
        <v>204</v>
      </c>
      <c r="C10" s="242" t="str">
        <f>HYPERLINK("https://drive.google.com/open?id=1kBxIGALhFjZtTJ19vjOE5VM4IDbyKqLA","Расформирование транспортной упаковки – схема 912")</f>
        <v>Расформирование транспортной упаковки – схема 912</v>
      </c>
      <c r="D10" s="245">
        <v>43101.0</v>
      </c>
      <c r="E10" s="238">
        <v>912.0</v>
      </c>
      <c r="F10" s="238" t="s">
        <v>205</v>
      </c>
      <c r="G10" s="238" t="s">
        <v>206</v>
      </c>
      <c r="H10" s="237" t="s">
        <v>207</v>
      </c>
      <c r="I10" s="238"/>
    </row>
    <row r="11" ht="15.0" customHeight="1">
      <c r="A11" s="49"/>
      <c r="B11" s="49" t="s">
        <v>208</v>
      </c>
      <c r="C11" s="242" t="str">
        <f>HYPERLINK("https://drive.google.com/open?id=1W7pehbTekPXsE9Lr3o_PO4VhZPOZj8sF","Выдача ЛП в медицинском учреждении – схема 531")</f>
        <v>Выдача ЛП в медицинском учреждении – схема 531</v>
      </c>
      <c r="D11" s="238" t="s">
        <v>209</v>
      </c>
      <c r="E11" s="238" t="s">
        <v>209</v>
      </c>
      <c r="F11" s="238"/>
      <c r="G11" s="238" t="s">
        <v>210</v>
      </c>
      <c r="H11" s="237"/>
      <c r="I11" s="238"/>
    </row>
    <row r="12" ht="15.0" customHeight="1">
      <c r="A12" s="49"/>
      <c r="B12" s="49" t="s">
        <v>212</v>
      </c>
      <c r="C12" s="242" t="str">
        <f>HYPERLINK("https://drive.google.com/open?id=1CrgZoJvN9cBeunkV6KsTD6NuNMYQyg2V","Передача ЛП на уничтожение и Уничтожение ЛП – схемы 541, 542")</f>
        <v>Передача ЛП на уничтожение и Уничтожение ЛП – схемы 541, 542</v>
      </c>
      <c r="D12" s="245">
        <v>43132.0</v>
      </c>
      <c r="E12" s="238">
        <v>541.0</v>
      </c>
      <c r="F12" s="238" t="s">
        <v>213</v>
      </c>
      <c r="G12" s="246" t="s">
        <v>214</v>
      </c>
      <c r="H12" s="237" t="s">
        <v>215</v>
      </c>
      <c r="I12" s="238"/>
    </row>
    <row r="13" ht="15.0" customHeight="1">
      <c r="A13" s="49"/>
      <c r="B13" s="49" t="s">
        <v>216</v>
      </c>
      <c r="C13" s="242" t="str">
        <f>HYPERLINK("https://drive.google.com/open?id=1enfF7YQdwdpqP4_Mu4axH8XG5TsNk-FJ","Вывод ЛП из оборота по различным причинам – схема 552")</f>
        <v>Вывод ЛП из оборота по различным причинам – схема 552</v>
      </c>
      <c r="D13" s="245">
        <v>43101.0</v>
      </c>
      <c r="E13" s="238">
        <v>552.0</v>
      </c>
      <c r="F13" s="238" t="s">
        <v>217</v>
      </c>
      <c r="G13" s="246" t="s">
        <v>214</v>
      </c>
      <c r="H13" s="237" t="s">
        <v>215</v>
      </c>
      <c r="I13" s="238"/>
    </row>
    <row r="14" ht="15.0" customHeight="1">
      <c r="A14" s="49"/>
      <c r="B14" s="49" t="s">
        <v>218</v>
      </c>
      <c r="C14" s="242" t="str">
        <f>HYPERLINK("https://drive.google.com/open?id=1uLzyEnNk5YsBFO4AZLVPoKnUEuqCni_I","Отмена ранее зарегистрированной собственной операции – схема 250")</f>
        <v>Отмена ранее зарегистрированной собственной операции – схема 250</v>
      </c>
      <c r="D14" s="238" t="s">
        <v>209</v>
      </c>
      <c r="E14" s="238" t="s">
        <v>209</v>
      </c>
      <c r="F14" s="238"/>
      <c r="G14" s="238" t="s">
        <v>219</v>
      </c>
      <c r="H14" s="237"/>
      <c r="I14" s="238" t="s">
        <v>209</v>
      </c>
    </row>
    <row r="15" ht="15.0" customHeight="1">
      <c r="A15" s="49"/>
      <c r="B15" s="49" t="s">
        <v>220</v>
      </c>
      <c r="C15" s="242" t="str">
        <f>HYPERLINK("https://drive.google.com/open?id=1sPinOyux5kGym6DC7nY3dBcuxnQfvvRH","Отзыв продавцом части переданного Покупателю товара – схема 251")</f>
        <v>Отзыв продавцом части переданного Покупателю товара – схема 251</v>
      </c>
      <c r="D15" s="238" t="s">
        <v>209</v>
      </c>
      <c r="E15" s="238" t="s">
        <v>209</v>
      </c>
      <c r="F15" s="238"/>
      <c r="G15" s="238" t="s">
        <v>219</v>
      </c>
      <c r="H15" s="237"/>
      <c r="I15" s="238" t="s">
        <v>209</v>
      </c>
    </row>
    <row r="16" ht="15.0" customHeight="1">
      <c r="D16" s="244"/>
      <c r="E16" s="244"/>
      <c r="F16" s="244"/>
      <c r="G16" s="244"/>
      <c r="H16" s="244"/>
      <c r="I16" s="244"/>
    </row>
    <row r="17" ht="15.0" customHeight="1">
      <c r="D17" s="244"/>
      <c r="E17" s="244"/>
      <c r="F17" s="244"/>
      <c r="G17" s="244"/>
      <c r="H17" s="244"/>
      <c r="I17" s="244"/>
    </row>
    <row r="18" ht="15.0" customHeight="1">
      <c r="D18" s="244"/>
      <c r="E18" s="244"/>
      <c r="F18" s="244"/>
      <c r="G18" s="244"/>
      <c r="H18" s="244"/>
      <c r="I18" s="244"/>
    </row>
    <row r="19" ht="15.0" customHeight="1">
      <c r="D19" s="244"/>
      <c r="E19" s="244"/>
      <c r="F19" s="244"/>
      <c r="G19" s="244"/>
      <c r="H19" s="244"/>
      <c r="I19" s="244"/>
    </row>
    <row r="20" ht="15.0" customHeight="1">
      <c r="D20" s="244"/>
      <c r="E20" s="244"/>
      <c r="F20" s="244"/>
      <c r="G20" s="244"/>
      <c r="H20" s="244"/>
      <c r="I20" s="244"/>
    </row>
    <row r="21" ht="15.0" customHeight="1">
      <c r="D21" s="244"/>
      <c r="E21" s="244"/>
      <c r="F21" s="244"/>
      <c r="G21" s="244"/>
      <c r="H21" s="244"/>
      <c r="I21" s="244"/>
    </row>
    <row r="22" ht="15.0" customHeight="1">
      <c r="D22" s="244"/>
      <c r="E22" s="244"/>
      <c r="F22" s="244"/>
      <c r="G22" s="244"/>
      <c r="H22" s="244"/>
      <c r="I22" s="244"/>
    </row>
    <row r="23" ht="15.0" customHeight="1">
      <c r="D23" s="244"/>
      <c r="E23" s="244"/>
      <c r="F23" s="244"/>
      <c r="G23" s="244"/>
      <c r="H23" s="244"/>
      <c r="I23" s="244"/>
    </row>
    <row r="24" ht="15.0" customHeight="1">
      <c r="D24" s="244"/>
      <c r="E24" s="244"/>
      <c r="F24" s="244"/>
      <c r="G24" s="244"/>
      <c r="H24" s="244"/>
      <c r="I24" s="244"/>
    </row>
    <row r="25" ht="15.0" customHeight="1">
      <c r="D25" s="244"/>
      <c r="E25" s="244"/>
      <c r="F25" s="244"/>
      <c r="G25" s="244"/>
      <c r="H25" s="244"/>
      <c r="I25" s="244"/>
    </row>
    <row r="26" ht="15.0" customHeight="1">
      <c r="D26" s="244"/>
      <c r="E26" s="244"/>
      <c r="F26" s="244"/>
      <c r="G26" s="244"/>
      <c r="H26" s="244"/>
      <c r="I26" s="244"/>
    </row>
    <row r="27" ht="15.0" customHeight="1">
      <c r="D27" s="244"/>
      <c r="E27" s="244"/>
      <c r="F27" s="244"/>
      <c r="G27" s="244"/>
      <c r="H27" s="244"/>
      <c r="I27" s="244"/>
    </row>
    <row r="28" ht="15.0" customHeight="1">
      <c r="D28" s="244"/>
      <c r="E28" s="244"/>
      <c r="F28" s="244"/>
      <c r="G28" s="244"/>
      <c r="H28" s="244"/>
      <c r="I28" s="244"/>
    </row>
    <row r="29" ht="15.0" customHeight="1">
      <c r="D29" s="244"/>
      <c r="E29" s="244"/>
      <c r="F29" s="244"/>
      <c r="G29" s="244"/>
      <c r="H29" s="244"/>
      <c r="I29" s="244"/>
    </row>
    <row r="30" ht="15.0" customHeight="1">
      <c r="D30" s="244"/>
      <c r="E30" s="244"/>
      <c r="F30" s="244"/>
      <c r="G30" s="244"/>
      <c r="H30" s="244"/>
      <c r="I30" s="244"/>
    </row>
    <row r="31" ht="15.0" customHeight="1">
      <c r="D31" s="244"/>
      <c r="E31" s="244"/>
      <c r="F31" s="244"/>
      <c r="G31" s="244"/>
      <c r="H31" s="244"/>
      <c r="I31" s="244"/>
    </row>
    <row r="32" ht="15.0" customHeight="1">
      <c r="D32" s="244"/>
      <c r="E32" s="244"/>
      <c r="F32" s="244"/>
      <c r="G32" s="244"/>
      <c r="H32" s="244"/>
      <c r="I32" s="244"/>
    </row>
    <row r="33" ht="15.0" customHeight="1">
      <c r="D33" s="244"/>
      <c r="E33" s="244"/>
      <c r="F33" s="244"/>
      <c r="G33" s="244"/>
      <c r="H33" s="244"/>
      <c r="I33" s="244"/>
    </row>
    <row r="34" ht="15.0" customHeight="1">
      <c r="D34" s="244"/>
      <c r="E34" s="244"/>
      <c r="F34" s="244"/>
      <c r="G34" s="244"/>
      <c r="H34" s="244"/>
      <c r="I34" s="244"/>
    </row>
    <row r="35" ht="15.0" customHeight="1">
      <c r="D35" s="244"/>
      <c r="E35" s="244"/>
      <c r="F35" s="244"/>
      <c r="G35" s="244"/>
      <c r="H35" s="244"/>
      <c r="I35" s="244"/>
    </row>
    <row r="36" ht="15.0" customHeight="1">
      <c r="D36" s="244"/>
      <c r="E36" s="244"/>
      <c r="F36" s="244"/>
      <c r="G36" s="244"/>
      <c r="H36" s="244"/>
      <c r="I36" s="244"/>
    </row>
    <row r="37" ht="15.0" customHeight="1">
      <c r="D37" s="244"/>
      <c r="E37" s="244"/>
      <c r="F37" s="244"/>
      <c r="G37" s="244"/>
      <c r="H37" s="244"/>
      <c r="I37" s="244"/>
    </row>
    <row r="38" ht="15.75" customHeight="1">
      <c r="D38" s="244"/>
      <c r="E38" s="244"/>
      <c r="F38" s="244"/>
      <c r="G38" s="244"/>
      <c r="H38" s="244"/>
      <c r="I38" s="244"/>
    </row>
    <row r="39" ht="15.75" customHeight="1">
      <c r="D39" s="244"/>
      <c r="E39" s="244"/>
      <c r="F39" s="244"/>
      <c r="G39" s="244"/>
      <c r="H39" s="244"/>
      <c r="I39" s="244"/>
    </row>
    <row r="40" ht="15.75" customHeight="1">
      <c r="D40" s="244"/>
      <c r="E40" s="244"/>
      <c r="F40" s="244"/>
      <c r="G40" s="244"/>
      <c r="H40" s="244"/>
      <c r="I40" s="244"/>
    </row>
    <row r="41" ht="15.75" customHeight="1">
      <c r="D41" s="244"/>
      <c r="E41" s="244"/>
      <c r="F41" s="244"/>
      <c r="G41" s="244"/>
      <c r="H41" s="244"/>
      <c r="I41" s="244"/>
    </row>
    <row r="42" ht="15.75" customHeight="1">
      <c r="D42" s="244"/>
      <c r="E42" s="244"/>
      <c r="F42" s="244"/>
      <c r="G42" s="244"/>
      <c r="H42" s="244"/>
      <c r="I42" s="244"/>
    </row>
    <row r="43" ht="15.75" customHeight="1">
      <c r="D43" s="244"/>
      <c r="E43" s="244"/>
      <c r="F43" s="244"/>
      <c r="G43" s="244"/>
      <c r="H43" s="244"/>
      <c r="I43" s="244"/>
    </row>
    <row r="44" ht="15.75" customHeight="1">
      <c r="D44" s="244"/>
      <c r="E44" s="244"/>
      <c r="F44" s="244"/>
      <c r="G44" s="244"/>
      <c r="H44" s="244"/>
      <c r="I44" s="244"/>
    </row>
    <row r="45" ht="15.75" customHeight="1">
      <c r="D45" s="244"/>
      <c r="E45" s="244"/>
      <c r="F45" s="244"/>
      <c r="G45" s="244"/>
      <c r="H45" s="244"/>
      <c r="I45" s="244"/>
    </row>
    <row r="46" ht="15.75" customHeight="1">
      <c r="D46" s="244"/>
      <c r="E46" s="244"/>
      <c r="F46" s="244"/>
      <c r="G46" s="244"/>
      <c r="H46" s="244"/>
      <c r="I46" s="244"/>
    </row>
    <row r="47" ht="15.75" customHeight="1">
      <c r="D47" s="244"/>
      <c r="E47" s="244"/>
      <c r="F47" s="244"/>
      <c r="G47" s="244"/>
      <c r="H47" s="244"/>
      <c r="I47" s="244"/>
    </row>
    <row r="48" ht="15.75" customHeight="1">
      <c r="D48" s="244"/>
      <c r="E48" s="244"/>
      <c r="F48" s="244"/>
      <c r="G48" s="244"/>
      <c r="H48" s="244"/>
      <c r="I48" s="244"/>
    </row>
    <row r="49" ht="15.75" customHeight="1">
      <c r="D49" s="244"/>
      <c r="E49" s="244"/>
      <c r="F49" s="244"/>
      <c r="G49" s="244"/>
      <c r="H49" s="244"/>
      <c r="I49" s="244"/>
    </row>
    <row r="50" ht="15.75" customHeight="1">
      <c r="D50" s="244"/>
      <c r="E50" s="244"/>
      <c r="F50" s="244"/>
      <c r="G50" s="244"/>
      <c r="H50" s="244"/>
      <c r="I50" s="244"/>
    </row>
    <row r="51" ht="15.75" customHeight="1">
      <c r="D51" s="244"/>
      <c r="E51" s="244"/>
      <c r="F51" s="244"/>
      <c r="G51" s="244"/>
      <c r="H51" s="244"/>
      <c r="I51" s="244"/>
    </row>
    <row r="52" ht="15.75" customHeight="1">
      <c r="D52" s="244"/>
      <c r="E52" s="244"/>
      <c r="F52" s="244"/>
      <c r="G52" s="244"/>
      <c r="H52" s="244"/>
      <c r="I52" s="244"/>
    </row>
    <row r="53" ht="15.75" customHeight="1">
      <c r="D53" s="244"/>
      <c r="E53" s="244"/>
      <c r="F53" s="244"/>
      <c r="G53" s="244"/>
      <c r="H53" s="244"/>
      <c r="I53" s="244"/>
    </row>
    <row r="54" ht="15.75" customHeight="1">
      <c r="D54" s="244"/>
      <c r="E54" s="244"/>
      <c r="F54" s="244"/>
      <c r="G54" s="244"/>
      <c r="H54" s="244"/>
      <c r="I54" s="244"/>
    </row>
    <row r="55" ht="15.75" customHeight="1">
      <c r="D55" s="244"/>
      <c r="E55" s="244"/>
      <c r="F55" s="244"/>
      <c r="G55" s="244"/>
      <c r="H55" s="244"/>
      <c r="I55" s="244"/>
    </row>
    <row r="56" ht="15.75" customHeight="1">
      <c r="D56" s="244"/>
      <c r="E56" s="244"/>
      <c r="F56" s="244"/>
      <c r="G56" s="244"/>
      <c r="H56" s="244"/>
      <c r="I56" s="244"/>
    </row>
    <row r="57" ht="15.75" customHeight="1">
      <c r="D57" s="244"/>
      <c r="E57" s="244"/>
      <c r="F57" s="244"/>
      <c r="G57" s="244"/>
      <c r="H57" s="244"/>
      <c r="I57" s="244"/>
    </row>
    <row r="58" ht="15.75" customHeight="1">
      <c r="D58" s="244"/>
      <c r="E58" s="244"/>
      <c r="F58" s="244"/>
      <c r="G58" s="244"/>
      <c r="H58" s="244"/>
      <c r="I58" s="244"/>
    </row>
    <row r="59" ht="15.75" customHeight="1">
      <c r="D59" s="244"/>
      <c r="E59" s="244"/>
      <c r="F59" s="244"/>
      <c r="G59" s="244"/>
      <c r="H59" s="244"/>
      <c r="I59" s="244"/>
    </row>
    <row r="60" ht="15.75" customHeight="1">
      <c r="D60" s="244"/>
      <c r="E60" s="244"/>
      <c r="F60" s="244"/>
      <c r="G60" s="244"/>
      <c r="H60" s="244"/>
      <c r="I60" s="244"/>
    </row>
    <row r="61" ht="15.75" customHeight="1">
      <c r="D61" s="244"/>
      <c r="E61" s="244"/>
      <c r="F61" s="244"/>
      <c r="G61" s="244"/>
      <c r="H61" s="244"/>
      <c r="I61" s="244"/>
    </row>
    <row r="62" ht="15.75" customHeight="1">
      <c r="D62" s="244"/>
      <c r="E62" s="244"/>
      <c r="F62" s="244"/>
      <c r="G62" s="244"/>
      <c r="H62" s="244"/>
      <c r="I62" s="244"/>
    </row>
    <row r="63" ht="15.75" customHeight="1">
      <c r="D63" s="244"/>
      <c r="E63" s="244"/>
      <c r="F63" s="244"/>
      <c r="G63" s="244"/>
      <c r="H63" s="244"/>
      <c r="I63" s="244"/>
    </row>
    <row r="64" ht="15.75" customHeight="1">
      <c r="D64" s="244"/>
      <c r="E64" s="244"/>
      <c r="F64" s="244"/>
      <c r="G64" s="244"/>
      <c r="H64" s="244"/>
      <c r="I64" s="244"/>
    </row>
    <row r="65" ht="15.75" customHeight="1">
      <c r="D65" s="244"/>
      <c r="E65" s="244"/>
      <c r="F65" s="244"/>
      <c r="G65" s="244"/>
      <c r="H65" s="244"/>
      <c r="I65" s="244"/>
    </row>
    <row r="66" ht="15.75" customHeight="1">
      <c r="D66" s="244"/>
      <c r="E66" s="244"/>
      <c r="F66" s="244"/>
      <c r="G66" s="244"/>
      <c r="H66" s="244"/>
      <c r="I66" s="244"/>
    </row>
    <row r="67" ht="15.75" customHeight="1">
      <c r="D67" s="244"/>
      <c r="E67" s="244"/>
      <c r="F67" s="244"/>
      <c r="G67" s="244"/>
      <c r="H67" s="244"/>
      <c r="I67" s="244"/>
    </row>
    <row r="68" ht="15.75" customHeight="1">
      <c r="D68" s="244"/>
      <c r="E68" s="244"/>
      <c r="F68" s="244"/>
      <c r="G68" s="244"/>
      <c r="H68" s="244"/>
      <c r="I68" s="244"/>
    </row>
    <row r="69" ht="15.75" customHeight="1">
      <c r="D69" s="244"/>
      <c r="E69" s="244"/>
      <c r="F69" s="244"/>
      <c r="G69" s="244"/>
      <c r="H69" s="244"/>
      <c r="I69" s="244"/>
    </row>
    <row r="70" ht="15.75" customHeight="1">
      <c r="D70" s="244"/>
      <c r="E70" s="244"/>
      <c r="F70" s="244"/>
      <c r="G70" s="244"/>
      <c r="H70" s="244"/>
      <c r="I70" s="244"/>
    </row>
    <row r="71" ht="15.75" customHeight="1">
      <c r="D71" s="244"/>
      <c r="E71" s="244"/>
      <c r="F71" s="244"/>
      <c r="G71" s="244"/>
      <c r="H71" s="244"/>
      <c r="I71" s="244"/>
    </row>
    <row r="72" ht="15.75" customHeight="1">
      <c r="D72" s="244"/>
      <c r="E72" s="244"/>
      <c r="F72" s="244"/>
      <c r="G72" s="244"/>
      <c r="H72" s="244"/>
      <c r="I72" s="244"/>
    </row>
    <row r="73" ht="15.75" customHeight="1">
      <c r="D73" s="244"/>
      <c r="E73" s="244"/>
      <c r="F73" s="244"/>
      <c r="G73" s="244"/>
      <c r="H73" s="244"/>
      <c r="I73" s="244"/>
    </row>
    <row r="74" ht="15.75" customHeight="1">
      <c r="D74" s="244"/>
      <c r="E74" s="244"/>
      <c r="F74" s="244"/>
      <c r="G74" s="244"/>
      <c r="H74" s="244"/>
      <c r="I74" s="244"/>
    </row>
    <row r="75" ht="15.75" customHeight="1">
      <c r="D75" s="244"/>
      <c r="E75" s="244"/>
      <c r="F75" s="244"/>
      <c r="G75" s="244"/>
      <c r="H75" s="244"/>
      <c r="I75" s="244"/>
    </row>
    <row r="76" ht="15.75" customHeight="1">
      <c r="D76" s="244"/>
      <c r="E76" s="244"/>
      <c r="F76" s="244"/>
      <c r="G76" s="244"/>
      <c r="H76" s="244"/>
      <c r="I76" s="244"/>
    </row>
    <row r="77" ht="15.75" customHeight="1">
      <c r="D77" s="244"/>
      <c r="E77" s="244"/>
      <c r="F77" s="244"/>
      <c r="G77" s="244"/>
      <c r="H77" s="244"/>
      <c r="I77" s="244"/>
    </row>
    <row r="78" ht="15.75" customHeight="1">
      <c r="D78" s="244"/>
      <c r="E78" s="244"/>
      <c r="F78" s="244"/>
      <c r="G78" s="244"/>
      <c r="H78" s="244"/>
      <c r="I78" s="244"/>
    </row>
    <row r="79" ht="15.75" customHeight="1">
      <c r="D79" s="244"/>
      <c r="E79" s="244"/>
      <c r="F79" s="244"/>
      <c r="G79" s="244"/>
      <c r="H79" s="244"/>
      <c r="I79" s="244"/>
    </row>
    <row r="80" ht="15.75" customHeight="1">
      <c r="D80" s="244"/>
      <c r="E80" s="244"/>
      <c r="F80" s="244"/>
      <c r="G80" s="244"/>
      <c r="H80" s="244"/>
      <c r="I80" s="244"/>
    </row>
    <row r="81" ht="15.75" customHeight="1">
      <c r="D81" s="244"/>
      <c r="E81" s="244"/>
      <c r="F81" s="244"/>
      <c r="G81" s="244"/>
      <c r="H81" s="244"/>
      <c r="I81" s="244"/>
    </row>
    <row r="82" ht="15.75" customHeight="1">
      <c r="D82" s="244"/>
      <c r="E82" s="244"/>
      <c r="F82" s="244"/>
      <c r="G82" s="244"/>
      <c r="H82" s="244"/>
      <c r="I82" s="244"/>
    </row>
    <row r="83" ht="15.75" customHeight="1">
      <c r="D83" s="244"/>
      <c r="E83" s="244"/>
      <c r="F83" s="244"/>
      <c r="G83" s="244"/>
      <c r="H83" s="244"/>
      <c r="I83" s="244"/>
    </row>
    <row r="84" ht="15.75" customHeight="1">
      <c r="D84" s="244"/>
      <c r="E84" s="244"/>
      <c r="F84" s="244"/>
      <c r="G84" s="244"/>
      <c r="H84" s="244"/>
      <c r="I84" s="244"/>
    </row>
    <row r="85" ht="15.75" customHeight="1">
      <c r="D85" s="244"/>
      <c r="E85" s="244"/>
      <c r="F85" s="244"/>
      <c r="G85" s="244"/>
      <c r="H85" s="244"/>
      <c r="I85" s="244"/>
    </row>
    <row r="86" ht="15.75" customHeight="1">
      <c r="D86" s="244"/>
      <c r="E86" s="244"/>
      <c r="F86" s="244"/>
      <c r="G86" s="244"/>
      <c r="H86" s="244"/>
      <c r="I86" s="244"/>
    </row>
    <row r="87" ht="15.75" customHeight="1">
      <c r="D87" s="244"/>
      <c r="E87" s="244"/>
      <c r="F87" s="244"/>
      <c r="G87" s="244"/>
      <c r="H87" s="244"/>
      <c r="I87" s="244"/>
    </row>
    <row r="88" ht="15.75" customHeight="1">
      <c r="D88" s="244"/>
      <c r="E88" s="244"/>
      <c r="F88" s="244"/>
      <c r="G88" s="244"/>
      <c r="H88" s="244"/>
      <c r="I88" s="244"/>
    </row>
    <row r="89" ht="15.75" customHeight="1">
      <c r="D89" s="244"/>
      <c r="E89" s="244"/>
      <c r="F89" s="244"/>
      <c r="G89" s="244"/>
      <c r="H89" s="244"/>
      <c r="I89" s="244"/>
    </row>
    <row r="90" ht="15.75" customHeight="1">
      <c r="D90" s="244"/>
      <c r="E90" s="244"/>
      <c r="F90" s="244"/>
      <c r="G90" s="244"/>
      <c r="H90" s="244"/>
      <c r="I90" s="244"/>
    </row>
    <row r="91" ht="15.75" customHeight="1">
      <c r="D91" s="244"/>
      <c r="E91" s="244"/>
      <c r="F91" s="244"/>
      <c r="G91" s="244"/>
      <c r="H91" s="244"/>
      <c r="I91" s="244"/>
    </row>
    <row r="92" ht="15.75" customHeight="1">
      <c r="D92" s="244"/>
      <c r="E92" s="244"/>
      <c r="F92" s="244"/>
      <c r="G92" s="244"/>
      <c r="H92" s="244"/>
      <c r="I92" s="244"/>
    </row>
    <row r="93" ht="15.75" customHeight="1">
      <c r="D93" s="244"/>
      <c r="E93" s="244"/>
      <c r="F93" s="244"/>
      <c r="G93" s="244"/>
      <c r="H93" s="244"/>
      <c r="I93" s="244"/>
    </row>
    <row r="94" ht="15.75" customHeight="1">
      <c r="D94" s="244"/>
      <c r="E94" s="244"/>
      <c r="F94" s="244"/>
      <c r="G94" s="244"/>
      <c r="H94" s="244"/>
      <c r="I94" s="244"/>
    </row>
    <row r="95" ht="15.75" customHeight="1">
      <c r="D95" s="244"/>
      <c r="E95" s="244"/>
      <c r="F95" s="244"/>
      <c r="G95" s="244"/>
      <c r="H95" s="244"/>
      <c r="I95" s="244"/>
    </row>
    <row r="96" ht="15.75" customHeight="1">
      <c r="D96" s="244"/>
      <c r="E96" s="244"/>
      <c r="F96" s="244"/>
      <c r="G96" s="244"/>
      <c r="H96" s="244"/>
      <c r="I96" s="244"/>
    </row>
    <row r="97" ht="15.75" customHeight="1">
      <c r="D97" s="244"/>
      <c r="E97" s="244"/>
      <c r="F97" s="244"/>
      <c r="G97" s="244"/>
      <c r="H97" s="244"/>
      <c r="I97" s="244"/>
    </row>
    <row r="98" ht="15.75" customHeight="1">
      <c r="D98" s="244"/>
      <c r="E98" s="244"/>
      <c r="F98" s="244"/>
      <c r="G98" s="244"/>
      <c r="H98" s="244"/>
      <c r="I98" s="244"/>
    </row>
    <row r="99" ht="15.75" customHeight="1">
      <c r="D99" s="244"/>
      <c r="E99" s="244"/>
      <c r="F99" s="244"/>
      <c r="G99" s="244"/>
      <c r="H99" s="244"/>
      <c r="I99" s="244"/>
    </row>
    <row r="100" ht="15.75" customHeight="1">
      <c r="D100" s="244"/>
      <c r="E100" s="244"/>
      <c r="F100" s="244"/>
      <c r="G100" s="244"/>
      <c r="H100" s="244"/>
      <c r="I100" s="244"/>
    </row>
    <row r="101" ht="15.75" customHeight="1">
      <c r="D101" s="244"/>
      <c r="E101" s="244"/>
      <c r="F101" s="244"/>
      <c r="G101" s="244"/>
      <c r="H101" s="244"/>
      <c r="I101" s="244"/>
    </row>
    <row r="102" ht="15.75" customHeight="1">
      <c r="D102" s="244"/>
      <c r="E102" s="244"/>
      <c r="F102" s="244"/>
      <c r="G102" s="244"/>
      <c r="H102" s="244"/>
      <c r="I102" s="244"/>
    </row>
    <row r="103" ht="15.75" customHeight="1">
      <c r="D103" s="244"/>
      <c r="E103" s="244"/>
      <c r="F103" s="244"/>
      <c r="G103" s="244"/>
      <c r="H103" s="244"/>
      <c r="I103" s="244"/>
    </row>
    <row r="104" ht="15.75" customHeight="1">
      <c r="D104" s="244"/>
      <c r="E104" s="244"/>
      <c r="F104" s="244"/>
      <c r="G104" s="244"/>
      <c r="H104" s="244"/>
      <c r="I104" s="244"/>
    </row>
    <row r="105" ht="15.75" customHeight="1">
      <c r="D105" s="244"/>
      <c r="E105" s="244"/>
      <c r="F105" s="244"/>
      <c r="G105" s="244"/>
      <c r="H105" s="244"/>
      <c r="I105" s="244"/>
    </row>
    <row r="106" ht="15.75" customHeight="1">
      <c r="D106" s="244"/>
      <c r="E106" s="244"/>
      <c r="F106" s="244"/>
      <c r="G106" s="244"/>
      <c r="H106" s="244"/>
      <c r="I106" s="244"/>
    </row>
    <row r="107" ht="15.75" customHeight="1">
      <c r="D107" s="244"/>
      <c r="E107" s="244"/>
      <c r="F107" s="244"/>
      <c r="G107" s="244"/>
      <c r="H107" s="244"/>
      <c r="I107" s="244"/>
    </row>
    <row r="108" ht="15.75" customHeight="1">
      <c r="D108" s="244"/>
      <c r="E108" s="244"/>
      <c r="F108" s="244"/>
      <c r="G108" s="244"/>
      <c r="H108" s="244"/>
      <c r="I108" s="244"/>
    </row>
    <row r="109" ht="15.75" customHeight="1">
      <c r="D109" s="244"/>
      <c r="E109" s="244"/>
      <c r="F109" s="244"/>
      <c r="G109" s="244"/>
      <c r="H109" s="244"/>
      <c r="I109" s="244"/>
    </row>
    <row r="110" ht="15.75" customHeight="1">
      <c r="D110" s="244"/>
      <c r="E110" s="244"/>
      <c r="F110" s="244"/>
      <c r="G110" s="244"/>
      <c r="H110" s="244"/>
      <c r="I110" s="244"/>
    </row>
    <row r="111" ht="15.75" customHeight="1">
      <c r="D111" s="244"/>
      <c r="E111" s="244"/>
      <c r="F111" s="244"/>
      <c r="G111" s="244"/>
      <c r="H111" s="244"/>
      <c r="I111" s="244"/>
    </row>
    <row r="112" ht="15.75" customHeight="1">
      <c r="D112" s="244"/>
      <c r="E112" s="244"/>
      <c r="F112" s="244"/>
      <c r="G112" s="244"/>
      <c r="H112" s="244"/>
      <c r="I112" s="244"/>
    </row>
    <row r="113" ht="15.75" customHeight="1">
      <c r="D113" s="244"/>
      <c r="E113" s="244"/>
      <c r="F113" s="244"/>
      <c r="G113" s="244"/>
      <c r="H113" s="244"/>
      <c r="I113" s="244"/>
    </row>
    <row r="114" ht="15.75" customHeight="1">
      <c r="D114" s="244"/>
      <c r="E114" s="244"/>
      <c r="F114" s="244"/>
      <c r="G114" s="244"/>
      <c r="H114" s="244"/>
      <c r="I114" s="244"/>
    </row>
    <row r="115" ht="15.75" customHeight="1">
      <c r="D115" s="244"/>
      <c r="E115" s="244"/>
      <c r="F115" s="244"/>
      <c r="G115" s="244"/>
      <c r="H115" s="244"/>
      <c r="I115" s="244"/>
    </row>
    <row r="116" ht="15.75" customHeight="1">
      <c r="D116" s="244"/>
      <c r="E116" s="244"/>
      <c r="F116" s="244"/>
      <c r="G116" s="244"/>
      <c r="H116" s="244"/>
      <c r="I116" s="244"/>
    </row>
    <row r="117" ht="15.75" customHeight="1">
      <c r="D117" s="244"/>
      <c r="E117" s="244"/>
      <c r="F117" s="244"/>
      <c r="G117" s="244"/>
      <c r="H117" s="244"/>
      <c r="I117" s="244"/>
    </row>
    <row r="118" ht="15.75" customHeight="1">
      <c r="D118" s="244"/>
      <c r="E118" s="244"/>
      <c r="F118" s="244"/>
      <c r="G118" s="244"/>
      <c r="H118" s="244"/>
      <c r="I118" s="244"/>
    </row>
    <row r="119" ht="15.75" customHeight="1">
      <c r="D119" s="244"/>
      <c r="E119" s="244"/>
      <c r="F119" s="244"/>
      <c r="G119" s="244"/>
      <c r="H119" s="244"/>
      <c r="I119" s="244"/>
    </row>
    <row r="120" ht="15.75" customHeight="1">
      <c r="D120" s="244"/>
      <c r="E120" s="244"/>
      <c r="F120" s="244"/>
      <c r="G120" s="244"/>
      <c r="H120" s="244"/>
      <c r="I120" s="244"/>
    </row>
    <row r="121" ht="15.75" customHeight="1">
      <c r="D121" s="244"/>
      <c r="E121" s="244"/>
      <c r="F121" s="244"/>
      <c r="G121" s="244"/>
      <c r="H121" s="244"/>
      <c r="I121" s="244"/>
    </row>
    <row r="122" ht="15.75" customHeight="1">
      <c r="D122" s="244"/>
      <c r="E122" s="244"/>
      <c r="F122" s="244"/>
      <c r="G122" s="244"/>
      <c r="H122" s="244"/>
      <c r="I122" s="244"/>
    </row>
    <row r="123" ht="15.75" customHeight="1">
      <c r="D123" s="244"/>
      <c r="E123" s="244"/>
      <c r="F123" s="244"/>
      <c r="G123" s="244"/>
      <c r="H123" s="244"/>
      <c r="I123" s="244"/>
    </row>
    <row r="124" ht="15.75" customHeight="1">
      <c r="D124" s="244"/>
      <c r="E124" s="244"/>
      <c r="F124" s="244"/>
      <c r="G124" s="244"/>
      <c r="H124" s="244"/>
      <c r="I124" s="244"/>
    </row>
    <row r="125" ht="15.75" customHeight="1">
      <c r="D125" s="244"/>
      <c r="E125" s="244"/>
      <c r="F125" s="244"/>
      <c r="G125" s="244"/>
      <c r="H125" s="244"/>
      <c r="I125" s="244"/>
    </row>
    <row r="126" ht="15.75" customHeight="1">
      <c r="D126" s="244"/>
      <c r="E126" s="244"/>
      <c r="F126" s="244"/>
      <c r="G126" s="244"/>
      <c r="H126" s="244"/>
      <c r="I126" s="244"/>
    </row>
    <row r="127" ht="15.75" customHeight="1">
      <c r="D127" s="244"/>
      <c r="E127" s="244"/>
      <c r="F127" s="244"/>
      <c r="G127" s="244"/>
      <c r="H127" s="244"/>
      <c r="I127" s="244"/>
    </row>
    <row r="128" ht="15.75" customHeight="1">
      <c r="D128" s="244"/>
      <c r="E128" s="244"/>
      <c r="F128" s="244"/>
      <c r="G128" s="244"/>
      <c r="H128" s="244"/>
      <c r="I128" s="244"/>
    </row>
    <row r="129" ht="15.75" customHeight="1">
      <c r="D129" s="244"/>
      <c r="E129" s="244"/>
      <c r="F129" s="244"/>
      <c r="G129" s="244"/>
      <c r="H129" s="244"/>
      <c r="I129" s="244"/>
    </row>
    <row r="130" ht="15.75" customHeight="1">
      <c r="D130" s="244"/>
      <c r="E130" s="244"/>
      <c r="F130" s="244"/>
      <c r="G130" s="244"/>
      <c r="H130" s="244"/>
      <c r="I130" s="244"/>
    </row>
    <row r="131" ht="15.75" customHeight="1">
      <c r="D131" s="244"/>
      <c r="E131" s="244"/>
      <c r="F131" s="244"/>
      <c r="G131" s="244"/>
      <c r="H131" s="244"/>
      <c r="I131" s="244"/>
    </row>
    <row r="132" ht="15.75" customHeight="1">
      <c r="D132" s="244"/>
      <c r="E132" s="244"/>
      <c r="F132" s="244"/>
      <c r="G132" s="244"/>
      <c r="H132" s="244"/>
      <c r="I132" s="244"/>
    </row>
    <row r="133" ht="15.75" customHeight="1">
      <c r="D133" s="244"/>
      <c r="E133" s="244"/>
      <c r="F133" s="244"/>
      <c r="G133" s="244"/>
      <c r="H133" s="244"/>
      <c r="I133" s="244"/>
    </row>
    <row r="134" ht="15.75" customHeight="1">
      <c r="D134" s="244"/>
      <c r="E134" s="244"/>
      <c r="F134" s="244"/>
      <c r="G134" s="244"/>
      <c r="H134" s="244"/>
      <c r="I134" s="244"/>
    </row>
    <row r="135" ht="15.75" customHeight="1">
      <c r="D135" s="244"/>
      <c r="E135" s="244"/>
      <c r="F135" s="244"/>
      <c r="G135" s="244"/>
      <c r="H135" s="244"/>
      <c r="I135" s="244"/>
    </row>
    <row r="136" ht="15.75" customHeight="1">
      <c r="D136" s="244"/>
      <c r="E136" s="244"/>
      <c r="F136" s="244"/>
      <c r="G136" s="244"/>
      <c r="H136" s="244"/>
      <c r="I136" s="244"/>
    </row>
    <row r="137" ht="15.75" customHeight="1">
      <c r="D137" s="244"/>
      <c r="E137" s="244"/>
      <c r="F137" s="244"/>
      <c r="G137" s="244"/>
      <c r="H137" s="244"/>
      <c r="I137" s="244"/>
    </row>
    <row r="138" ht="15.75" customHeight="1">
      <c r="D138" s="244"/>
      <c r="E138" s="244"/>
      <c r="F138" s="244"/>
      <c r="G138" s="244"/>
      <c r="H138" s="244"/>
      <c r="I138" s="244"/>
    </row>
    <row r="139" ht="15.75" customHeight="1">
      <c r="D139" s="244"/>
      <c r="E139" s="244"/>
      <c r="F139" s="244"/>
      <c r="G139" s="244"/>
      <c r="H139" s="244"/>
      <c r="I139" s="244"/>
    </row>
    <row r="140" ht="15.75" customHeight="1">
      <c r="D140" s="244"/>
      <c r="E140" s="244"/>
      <c r="F140" s="244"/>
      <c r="G140" s="244"/>
      <c r="H140" s="244"/>
      <c r="I140" s="244"/>
    </row>
    <row r="141" ht="15.75" customHeight="1">
      <c r="D141" s="244"/>
      <c r="E141" s="244"/>
      <c r="F141" s="244"/>
      <c r="G141" s="244"/>
      <c r="H141" s="244"/>
      <c r="I141" s="244"/>
    </row>
    <row r="142" ht="15.75" customHeight="1">
      <c r="D142" s="244"/>
      <c r="E142" s="244"/>
      <c r="F142" s="244"/>
      <c r="G142" s="244"/>
      <c r="H142" s="244"/>
      <c r="I142" s="244"/>
    </row>
    <row r="143" ht="15.75" customHeight="1">
      <c r="D143" s="244"/>
      <c r="E143" s="244"/>
      <c r="F143" s="244"/>
      <c r="G143" s="244"/>
      <c r="H143" s="244"/>
      <c r="I143" s="244"/>
    </row>
    <row r="144" ht="15.75" customHeight="1">
      <c r="D144" s="244"/>
      <c r="E144" s="244"/>
      <c r="F144" s="244"/>
      <c r="G144" s="244"/>
      <c r="H144" s="244"/>
      <c r="I144" s="244"/>
    </row>
    <row r="145" ht="15.75" customHeight="1">
      <c r="D145" s="244"/>
      <c r="E145" s="244"/>
      <c r="F145" s="244"/>
      <c r="G145" s="244"/>
      <c r="H145" s="244"/>
      <c r="I145" s="244"/>
    </row>
    <row r="146" ht="15.75" customHeight="1">
      <c r="D146" s="244"/>
      <c r="E146" s="244"/>
      <c r="F146" s="244"/>
      <c r="G146" s="244"/>
      <c r="H146" s="244"/>
      <c r="I146" s="244"/>
    </row>
    <row r="147" ht="15.75" customHeight="1">
      <c r="D147" s="244"/>
      <c r="E147" s="244"/>
      <c r="F147" s="244"/>
      <c r="G147" s="244"/>
      <c r="H147" s="244"/>
      <c r="I147" s="244"/>
    </row>
    <row r="148" ht="15.75" customHeight="1">
      <c r="D148" s="244"/>
      <c r="E148" s="244"/>
      <c r="F148" s="244"/>
      <c r="G148" s="244"/>
      <c r="H148" s="244"/>
      <c r="I148" s="244"/>
    </row>
    <row r="149" ht="15.75" customHeight="1">
      <c r="D149" s="244"/>
      <c r="E149" s="244"/>
      <c r="F149" s="244"/>
      <c r="G149" s="244"/>
      <c r="H149" s="244"/>
      <c r="I149" s="244"/>
    </row>
    <row r="150" ht="15.75" customHeight="1">
      <c r="D150" s="244"/>
      <c r="E150" s="244"/>
      <c r="F150" s="244"/>
      <c r="G150" s="244"/>
      <c r="H150" s="244"/>
      <c r="I150" s="244"/>
    </row>
    <row r="151" ht="15.75" customHeight="1">
      <c r="D151" s="244"/>
      <c r="E151" s="244"/>
      <c r="F151" s="244"/>
      <c r="G151" s="244"/>
      <c r="H151" s="244"/>
      <c r="I151" s="244"/>
    </row>
    <row r="152" ht="15.75" customHeight="1">
      <c r="D152" s="244"/>
      <c r="E152" s="244"/>
      <c r="F152" s="244"/>
      <c r="G152" s="244"/>
      <c r="H152" s="244"/>
      <c r="I152" s="244"/>
    </row>
    <row r="153" ht="15.75" customHeight="1">
      <c r="D153" s="244"/>
      <c r="E153" s="244"/>
      <c r="F153" s="244"/>
      <c r="G153" s="244"/>
      <c r="H153" s="244"/>
      <c r="I153" s="244"/>
    </row>
    <row r="154" ht="15.75" customHeight="1">
      <c r="D154" s="244"/>
      <c r="E154" s="244"/>
      <c r="F154" s="244"/>
      <c r="G154" s="244"/>
      <c r="H154" s="244"/>
      <c r="I154" s="244"/>
    </row>
    <row r="155" ht="15.75" customHeight="1">
      <c r="D155" s="244"/>
      <c r="E155" s="244"/>
      <c r="F155" s="244"/>
      <c r="G155" s="244"/>
      <c r="H155" s="244"/>
      <c r="I155" s="244"/>
    </row>
    <row r="156" ht="15.75" customHeight="1">
      <c r="D156" s="244"/>
      <c r="E156" s="244"/>
      <c r="F156" s="244"/>
      <c r="G156" s="244"/>
      <c r="H156" s="244"/>
      <c r="I156" s="244"/>
    </row>
    <row r="157" ht="15.75" customHeight="1">
      <c r="D157" s="244"/>
      <c r="E157" s="244"/>
      <c r="F157" s="244"/>
      <c r="G157" s="244"/>
      <c r="H157" s="244"/>
      <c r="I157" s="244"/>
    </row>
    <row r="158" ht="15.75" customHeight="1">
      <c r="D158" s="244"/>
      <c r="E158" s="244"/>
      <c r="F158" s="244"/>
      <c r="G158" s="244"/>
      <c r="H158" s="244"/>
      <c r="I158" s="244"/>
    </row>
    <row r="159" ht="15.75" customHeight="1">
      <c r="D159" s="244"/>
      <c r="E159" s="244"/>
      <c r="F159" s="244"/>
      <c r="G159" s="244"/>
      <c r="H159" s="244"/>
      <c r="I159" s="244"/>
    </row>
    <row r="160" ht="15.75" customHeight="1">
      <c r="D160" s="244"/>
      <c r="E160" s="244"/>
      <c r="F160" s="244"/>
      <c r="G160" s="244"/>
      <c r="H160" s="244"/>
      <c r="I160" s="244"/>
    </row>
    <row r="161" ht="15.75" customHeight="1">
      <c r="D161" s="244"/>
      <c r="E161" s="244"/>
      <c r="F161" s="244"/>
      <c r="G161" s="244"/>
      <c r="H161" s="244"/>
      <c r="I161" s="244"/>
    </row>
    <row r="162" ht="15.75" customHeight="1">
      <c r="D162" s="244"/>
      <c r="E162" s="244"/>
      <c r="F162" s="244"/>
      <c r="G162" s="244"/>
      <c r="H162" s="244"/>
      <c r="I162" s="244"/>
    </row>
    <row r="163" ht="15.75" customHeight="1">
      <c r="D163" s="244"/>
      <c r="E163" s="244"/>
      <c r="F163" s="244"/>
      <c r="G163" s="244"/>
      <c r="H163" s="244"/>
      <c r="I163" s="244"/>
    </row>
    <row r="164" ht="15.75" customHeight="1">
      <c r="D164" s="244"/>
      <c r="E164" s="244"/>
      <c r="F164" s="244"/>
      <c r="G164" s="244"/>
      <c r="H164" s="244"/>
      <c r="I164" s="244"/>
    </row>
    <row r="165" ht="15.75" customHeight="1">
      <c r="D165" s="244"/>
      <c r="E165" s="244"/>
      <c r="F165" s="244"/>
      <c r="G165" s="244"/>
      <c r="H165" s="244"/>
      <c r="I165" s="244"/>
    </row>
    <row r="166" ht="15.75" customHeight="1">
      <c r="D166" s="244"/>
      <c r="E166" s="244"/>
      <c r="F166" s="244"/>
      <c r="G166" s="244"/>
      <c r="H166" s="244"/>
      <c r="I166" s="244"/>
    </row>
    <row r="167" ht="15.75" customHeight="1">
      <c r="D167" s="244"/>
      <c r="E167" s="244"/>
      <c r="F167" s="244"/>
      <c r="G167" s="244"/>
      <c r="H167" s="244"/>
      <c r="I167" s="244"/>
    </row>
    <row r="168" ht="15.75" customHeight="1">
      <c r="D168" s="244"/>
      <c r="E168" s="244"/>
      <c r="F168" s="244"/>
      <c r="G168" s="244"/>
      <c r="H168" s="244"/>
      <c r="I168" s="244"/>
    </row>
    <row r="169" ht="15.75" customHeight="1">
      <c r="D169" s="244"/>
      <c r="E169" s="244"/>
      <c r="F169" s="244"/>
      <c r="G169" s="244"/>
      <c r="H169" s="244"/>
      <c r="I169" s="244"/>
    </row>
    <row r="170" ht="15.75" customHeight="1">
      <c r="D170" s="244"/>
      <c r="E170" s="244"/>
      <c r="F170" s="244"/>
      <c r="G170" s="244"/>
      <c r="H170" s="244"/>
      <c r="I170" s="244"/>
    </row>
    <row r="171" ht="15.75" customHeight="1">
      <c r="D171" s="244"/>
      <c r="E171" s="244"/>
      <c r="F171" s="244"/>
      <c r="G171" s="244"/>
      <c r="H171" s="244"/>
      <c r="I171" s="244"/>
    </row>
    <row r="172" ht="15.75" customHeight="1">
      <c r="D172" s="244"/>
      <c r="E172" s="244"/>
      <c r="F172" s="244"/>
      <c r="G172" s="244"/>
      <c r="H172" s="244"/>
      <c r="I172" s="244"/>
    </row>
    <row r="173" ht="15.75" customHeight="1">
      <c r="D173" s="244"/>
      <c r="E173" s="244"/>
      <c r="F173" s="244"/>
      <c r="G173" s="244"/>
      <c r="H173" s="244"/>
      <c r="I173" s="244"/>
    </row>
    <row r="174" ht="15.75" customHeight="1">
      <c r="D174" s="244"/>
      <c r="E174" s="244"/>
      <c r="F174" s="244"/>
      <c r="G174" s="244"/>
      <c r="H174" s="244"/>
      <c r="I174" s="244"/>
    </row>
    <row r="175" ht="15.75" customHeight="1">
      <c r="D175" s="244"/>
      <c r="E175" s="244"/>
      <c r="F175" s="244"/>
      <c r="G175" s="244"/>
      <c r="H175" s="244"/>
      <c r="I175" s="244"/>
    </row>
    <row r="176" ht="15.75" customHeight="1">
      <c r="D176" s="244"/>
      <c r="E176" s="244"/>
      <c r="F176" s="244"/>
      <c r="G176" s="244"/>
      <c r="H176" s="244"/>
      <c r="I176" s="244"/>
    </row>
    <row r="177" ht="15.75" customHeight="1">
      <c r="D177" s="244"/>
      <c r="E177" s="244"/>
      <c r="F177" s="244"/>
      <c r="G177" s="244"/>
      <c r="H177" s="244"/>
      <c r="I177" s="244"/>
    </row>
    <row r="178" ht="15.75" customHeight="1">
      <c r="D178" s="244"/>
      <c r="E178" s="244"/>
      <c r="F178" s="244"/>
      <c r="G178" s="244"/>
      <c r="H178" s="244"/>
      <c r="I178" s="244"/>
    </row>
    <row r="179" ht="15.75" customHeight="1">
      <c r="D179" s="244"/>
      <c r="E179" s="244"/>
      <c r="F179" s="244"/>
      <c r="G179" s="244"/>
      <c r="H179" s="244"/>
      <c r="I179" s="244"/>
    </row>
    <row r="180" ht="15.75" customHeight="1">
      <c r="D180" s="244"/>
      <c r="E180" s="244"/>
      <c r="F180" s="244"/>
      <c r="G180" s="244"/>
      <c r="H180" s="244"/>
      <c r="I180" s="244"/>
    </row>
    <row r="181" ht="15.75" customHeight="1">
      <c r="D181" s="244"/>
      <c r="E181" s="244"/>
      <c r="F181" s="244"/>
      <c r="G181" s="244"/>
      <c r="H181" s="244"/>
      <c r="I181" s="244"/>
    </row>
    <row r="182" ht="15.75" customHeight="1">
      <c r="D182" s="244"/>
      <c r="E182" s="244"/>
      <c r="F182" s="244"/>
      <c r="G182" s="244"/>
      <c r="H182" s="244"/>
      <c r="I182" s="244"/>
    </row>
    <row r="183" ht="15.75" customHeight="1">
      <c r="D183" s="244"/>
      <c r="E183" s="244"/>
      <c r="F183" s="244"/>
      <c r="G183" s="244"/>
      <c r="H183" s="244"/>
      <c r="I183" s="244"/>
    </row>
    <row r="184" ht="15.75" customHeight="1">
      <c r="D184" s="244"/>
      <c r="E184" s="244"/>
      <c r="F184" s="244"/>
      <c r="G184" s="244"/>
      <c r="H184" s="244"/>
      <c r="I184" s="244"/>
    </row>
    <row r="185" ht="15.75" customHeight="1">
      <c r="D185" s="244"/>
      <c r="E185" s="244"/>
      <c r="F185" s="244"/>
      <c r="G185" s="244"/>
      <c r="H185" s="244"/>
      <c r="I185" s="244"/>
    </row>
    <row r="186" ht="15.75" customHeight="1">
      <c r="D186" s="244"/>
      <c r="E186" s="244"/>
      <c r="F186" s="244"/>
      <c r="G186" s="244"/>
      <c r="H186" s="244"/>
      <c r="I186" s="244"/>
    </row>
    <row r="187" ht="15.75" customHeight="1">
      <c r="D187" s="244"/>
      <c r="E187" s="244"/>
      <c r="F187" s="244"/>
      <c r="G187" s="244"/>
      <c r="H187" s="244"/>
      <c r="I187" s="244"/>
    </row>
    <row r="188" ht="15.75" customHeight="1">
      <c r="D188" s="244"/>
      <c r="E188" s="244"/>
      <c r="F188" s="244"/>
      <c r="G188" s="244"/>
      <c r="H188" s="244"/>
      <c r="I188" s="244"/>
    </row>
    <row r="189" ht="15.75" customHeight="1">
      <c r="D189" s="244"/>
      <c r="E189" s="244"/>
      <c r="F189" s="244"/>
      <c r="G189" s="244"/>
      <c r="H189" s="244"/>
      <c r="I189" s="244"/>
    </row>
    <row r="190" ht="15.75" customHeight="1">
      <c r="D190" s="244"/>
      <c r="E190" s="244"/>
      <c r="F190" s="244"/>
      <c r="G190" s="244"/>
      <c r="H190" s="244"/>
      <c r="I190" s="244"/>
    </row>
    <row r="191" ht="15.75" customHeight="1">
      <c r="D191" s="244"/>
      <c r="E191" s="244"/>
      <c r="F191" s="244"/>
      <c r="G191" s="244"/>
      <c r="H191" s="244"/>
      <c r="I191" s="244"/>
    </row>
    <row r="192" ht="15.75" customHeight="1">
      <c r="D192" s="244"/>
      <c r="E192" s="244"/>
      <c r="F192" s="244"/>
      <c r="G192" s="244"/>
      <c r="H192" s="244"/>
      <c r="I192" s="244"/>
    </row>
    <row r="193" ht="15.75" customHeight="1">
      <c r="D193" s="244"/>
      <c r="E193" s="244"/>
      <c r="F193" s="244"/>
      <c r="G193" s="244"/>
      <c r="H193" s="244"/>
      <c r="I193" s="244"/>
    </row>
    <row r="194" ht="15.75" customHeight="1">
      <c r="D194" s="244"/>
      <c r="E194" s="244"/>
      <c r="F194" s="244"/>
      <c r="G194" s="244"/>
      <c r="H194" s="244"/>
      <c r="I194" s="244"/>
    </row>
    <row r="195" ht="15.75" customHeight="1">
      <c r="D195" s="244"/>
      <c r="E195" s="244"/>
      <c r="F195" s="244"/>
      <c r="G195" s="244"/>
      <c r="H195" s="244"/>
      <c r="I195" s="244"/>
    </row>
    <row r="196" ht="15.75" customHeight="1">
      <c r="D196" s="244"/>
      <c r="E196" s="244"/>
      <c r="F196" s="244"/>
      <c r="G196" s="244"/>
      <c r="H196" s="244"/>
      <c r="I196" s="244"/>
    </row>
    <row r="197" ht="15.75" customHeight="1">
      <c r="D197" s="244"/>
      <c r="E197" s="244"/>
      <c r="F197" s="244"/>
      <c r="G197" s="244"/>
      <c r="H197" s="244"/>
      <c r="I197" s="244"/>
    </row>
    <row r="198" ht="15.75" customHeight="1">
      <c r="D198" s="244"/>
      <c r="E198" s="244"/>
      <c r="F198" s="244"/>
      <c r="G198" s="244"/>
      <c r="H198" s="244"/>
      <c r="I198" s="244"/>
    </row>
    <row r="199" ht="15.75" customHeight="1">
      <c r="D199" s="244"/>
      <c r="E199" s="244"/>
      <c r="F199" s="244"/>
      <c r="G199" s="244"/>
      <c r="H199" s="244"/>
      <c r="I199" s="244"/>
    </row>
    <row r="200" ht="15.75" customHeight="1">
      <c r="D200" s="244"/>
      <c r="E200" s="244"/>
      <c r="F200" s="244"/>
      <c r="G200" s="244"/>
      <c r="H200" s="244"/>
      <c r="I200" s="244"/>
    </row>
    <row r="201" ht="15.75" customHeight="1">
      <c r="D201" s="244"/>
      <c r="E201" s="244"/>
      <c r="F201" s="244"/>
      <c r="G201" s="244"/>
      <c r="H201" s="244"/>
      <c r="I201" s="244"/>
    </row>
    <row r="202" ht="15.75" customHeight="1">
      <c r="D202" s="244"/>
      <c r="E202" s="244"/>
      <c r="F202" s="244"/>
      <c r="G202" s="244"/>
      <c r="H202" s="244"/>
      <c r="I202" s="244"/>
    </row>
    <row r="203" ht="15.75" customHeight="1">
      <c r="D203" s="244"/>
      <c r="E203" s="244"/>
      <c r="F203" s="244"/>
      <c r="G203" s="244"/>
      <c r="H203" s="244"/>
      <c r="I203" s="244"/>
    </row>
    <row r="204" ht="15.75" customHeight="1">
      <c r="D204" s="244"/>
      <c r="E204" s="244"/>
      <c r="F204" s="244"/>
      <c r="G204" s="244"/>
      <c r="H204" s="244"/>
      <c r="I204" s="244"/>
    </row>
    <row r="205" ht="15.75" customHeight="1">
      <c r="D205" s="244"/>
      <c r="E205" s="244"/>
      <c r="F205" s="244"/>
      <c r="G205" s="244"/>
      <c r="H205" s="244"/>
      <c r="I205" s="244"/>
    </row>
    <row r="206" ht="15.75" customHeight="1">
      <c r="D206" s="244"/>
      <c r="E206" s="244"/>
      <c r="F206" s="244"/>
      <c r="G206" s="244"/>
      <c r="H206" s="244"/>
      <c r="I206" s="244"/>
    </row>
    <row r="207" ht="15.75" customHeight="1">
      <c r="D207" s="244"/>
      <c r="E207" s="244"/>
      <c r="F207" s="244"/>
      <c r="G207" s="244"/>
      <c r="H207" s="244"/>
      <c r="I207" s="244"/>
    </row>
    <row r="208" ht="15.75" customHeight="1">
      <c r="D208" s="244"/>
      <c r="E208" s="244"/>
      <c r="F208" s="244"/>
      <c r="G208" s="244"/>
      <c r="H208" s="244"/>
      <c r="I208" s="244"/>
    </row>
    <row r="209" ht="15.75" customHeight="1">
      <c r="D209" s="244"/>
      <c r="E209" s="244"/>
      <c r="F209" s="244"/>
      <c r="G209" s="244"/>
      <c r="H209" s="244"/>
      <c r="I209" s="244"/>
    </row>
    <row r="210" ht="15.75" customHeight="1">
      <c r="D210" s="244"/>
      <c r="E210" s="244"/>
      <c r="F210" s="244"/>
      <c r="G210" s="244"/>
      <c r="H210" s="244"/>
      <c r="I210" s="244"/>
    </row>
    <row r="211" ht="15.75" customHeight="1">
      <c r="D211" s="244"/>
      <c r="E211" s="244"/>
      <c r="F211" s="244"/>
      <c r="G211" s="244"/>
      <c r="H211" s="244"/>
      <c r="I211" s="244"/>
    </row>
    <row r="212" ht="15.75" customHeight="1">
      <c r="D212" s="244"/>
      <c r="E212" s="244"/>
      <c r="F212" s="244"/>
      <c r="G212" s="244"/>
      <c r="H212" s="244"/>
      <c r="I212" s="244"/>
    </row>
    <row r="213" ht="15.75" customHeight="1">
      <c r="D213" s="244"/>
      <c r="E213" s="244"/>
      <c r="F213" s="244"/>
      <c r="G213" s="244"/>
      <c r="H213" s="244"/>
      <c r="I213" s="244"/>
    </row>
    <row r="214" ht="15.75" customHeight="1">
      <c r="D214" s="244"/>
      <c r="E214" s="244"/>
      <c r="F214" s="244"/>
      <c r="G214" s="244"/>
      <c r="H214" s="244"/>
      <c r="I214" s="244"/>
    </row>
    <row r="215" ht="15.75" customHeight="1">
      <c r="D215" s="244"/>
      <c r="E215" s="244"/>
      <c r="F215" s="244"/>
      <c r="G215" s="244"/>
      <c r="H215" s="244"/>
      <c r="I215" s="244"/>
    </row>
    <row r="216" ht="15.75" customHeight="1">
      <c r="D216" s="244"/>
      <c r="E216" s="244"/>
      <c r="F216" s="244"/>
      <c r="G216" s="244"/>
      <c r="H216" s="244"/>
      <c r="I216" s="244"/>
    </row>
    <row r="217" ht="15.75" customHeight="1">
      <c r="D217" s="244"/>
      <c r="E217" s="244"/>
      <c r="F217" s="244"/>
      <c r="G217" s="244"/>
      <c r="H217" s="244"/>
      <c r="I217" s="244"/>
    </row>
    <row r="218" ht="15.75" customHeight="1">
      <c r="D218" s="244"/>
      <c r="E218" s="244"/>
      <c r="F218" s="244"/>
      <c r="G218" s="244"/>
      <c r="H218" s="244"/>
      <c r="I218" s="244"/>
    </row>
    <row r="219" ht="15.75" customHeight="1">
      <c r="D219" s="244"/>
      <c r="E219" s="244"/>
      <c r="F219" s="244"/>
      <c r="G219" s="244"/>
      <c r="H219" s="244"/>
      <c r="I219" s="244"/>
    </row>
    <row r="220" ht="15.75" customHeight="1">
      <c r="D220" s="244"/>
      <c r="E220" s="244"/>
      <c r="F220" s="244"/>
      <c r="G220" s="244"/>
      <c r="H220" s="244"/>
      <c r="I220" s="24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